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1"/>
  <workbookPr filterPrivacy="1"/>
  <xr:revisionPtr revIDLastSave="0" documentId="8_{AC850608-1455-4062-AF7D-F4BDB65F8C69}" xr6:coauthVersionLast="36" xr6:coauthVersionMax="36" xr10:uidLastSave="{00000000-0000-0000-0000-000000000000}"/>
  <bookViews>
    <workbookView xWindow="0" yWindow="0" windowWidth="19200" windowHeight="6930" tabRatio="859" xr2:uid="{00000000-000D-0000-FFFF-FFFF00000000}"/>
  </bookViews>
  <sheets>
    <sheet name="ISPACG RSP" sheetId="1" r:id="rId1"/>
    <sheet name="ISPACG RCP" sheetId="2" r:id="rId2"/>
    <sheet name="ISPACG RSP Issues" sheetId="10" r:id="rId3"/>
    <sheet name="ISPACG RCP Issues" sheetId="11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0" l="1"/>
  <c r="G35" i="10"/>
  <c r="H35" i="10"/>
  <c r="F92" i="10" l="1"/>
  <c r="G92" i="10"/>
  <c r="F183" i="10"/>
  <c r="G183" i="10"/>
  <c r="F105" i="10"/>
  <c r="G105" i="10"/>
  <c r="F93" i="10"/>
  <c r="G93" i="10"/>
  <c r="F91" i="10"/>
  <c r="G91" i="10"/>
  <c r="F115" i="10"/>
  <c r="G115" i="10"/>
  <c r="F179" i="10"/>
  <c r="G179" i="10"/>
  <c r="F116" i="10"/>
  <c r="G116" i="10"/>
  <c r="F108" i="10"/>
  <c r="G108" i="10"/>
  <c r="F128" i="10"/>
  <c r="G128" i="10"/>
  <c r="F90" i="10"/>
  <c r="G90" i="10"/>
  <c r="F98" i="10"/>
  <c r="G98" i="10"/>
  <c r="F190" i="10"/>
  <c r="G190" i="10"/>
  <c r="F173" i="10"/>
  <c r="G173" i="10"/>
  <c r="F184" i="10"/>
  <c r="G184" i="10"/>
  <c r="F97" i="10"/>
  <c r="G97" i="10"/>
  <c r="F83" i="10"/>
  <c r="G83" i="10"/>
  <c r="F141" i="10"/>
  <c r="G141" i="10"/>
  <c r="F182" i="10"/>
  <c r="G182" i="10"/>
  <c r="F185" i="10"/>
  <c r="G185" i="10"/>
  <c r="F95" i="10"/>
  <c r="G95" i="10"/>
  <c r="F181" i="10"/>
  <c r="G181" i="10"/>
  <c r="F124" i="10"/>
  <c r="G124" i="10"/>
  <c r="F107" i="10"/>
  <c r="G107" i="10"/>
  <c r="F110" i="10"/>
  <c r="G110" i="10"/>
  <c r="F138" i="10"/>
  <c r="G138" i="10"/>
  <c r="F187" i="10"/>
  <c r="G187" i="10"/>
  <c r="F189" i="10"/>
  <c r="G189" i="10"/>
  <c r="F101" i="10"/>
  <c r="G101" i="10"/>
  <c r="F192" i="10"/>
  <c r="G192" i="10"/>
  <c r="F85" i="10"/>
  <c r="G85" i="10"/>
  <c r="F137" i="10"/>
  <c r="G137" i="10"/>
  <c r="F198" i="10"/>
  <c r="G198" i="10"/>
  <c r="F122" i="10"/>
  <c r="G122" i="10"/>
  <c r="F197" i="10"/>
  <c r="G197" i="10"/>
  <c r="F188" i="10"/>
  <c r="G188" i="10"/>
  <c r="F172" i="10"/>
  <c r="G172" i="10"/>
  <c r="F178" i="10"/>
  <c r="G178" i="10"/>
  <c r="F114" i="10"/>
  <c r="G114" i="10"/>
  <c r="F136" i="10"/>
  <c r="G136" i="10"/>
  <c r="F126" i="10"/>
  <c r="G126" i="10"/>
  <c r="F113" i="10"/>
  <c r="G113" i="10"/>
  <c r="F112" i="10"/>
  <c r="G112" i="10"/>
  <c r="F180" i="10"/>
  <c r="G180" i="10"/>
  <c r="F174" i="10"/>
  <c r="G174" i="10"/>
  <c r="F171" i="10"/>
  <c r="G171" i="10"/>
  <c r="F127" i="10"/>
  <c r="G127" i="10"/>
  <c r="F132" i="10"/>
  <c r="G132" i="10"/>
  <c r="F131" i="10"/>
  <c r="G131" i="10"/>
  <c r="F176" i="10"/>
  <c r="G176" i="10"/>
  <c r="F170" i="10"/>
  <c r="G170" i="10"/>
  <c r="F100" i="10"/>
  <c r="G100" i="10"/>
  <c r="F145" i="10"/>
  <c r="G145" i="10"/>
  <c r="F81" i="10"/>
  <c r="G81" i="10"/>
  <c r="F84" i="10"/>
  <c r="G84" i="10"/>
  <c r="F109" i="10"/>
  <c r="G109" i="10"/>
  <c r="G125" i="10"/>
  <c r="F125" i="10"/>
  <c r="E125" i="10"/>
  <c r="E109" i="10"/>
  <c r="E84" i="10"/>
  <c r="E81" i="10"/>
  <c r="E145" i="10"/>
  <c r="E100" i="10"/>
  <c r="E170" i="10"/>
  <c r="E176" i="10"/>
  <c r="E131" i="10"/>
  <c r="E132" i="10"/>
  <c r="E127" i="10"/>
  <c r="E171" i="10"/>
  <c r="E174" i="10"/>
  <c r="E180" i="10"/>
  <c r="E112" i="10"/>
  <c r="E113" i="10"/>
  <c r="E126" i="10"/>
  <c r="E136" i="10"/>
  <c r="E114" i="10"/>
  <c r="E178" i="10"/>
  <c r="E172" i="10"/>
  <c r="E188" i="10"/>
  <c r="E197" i="10"/>
  <c r="E122" i="10"/>
  <c r="E198" i="10"/>
  <c r="E137" i="10"/>
  <c r="E85" i="10"/>
  <c r="E192" i="10"/>
  <c r="E101" i="10"/>
  <c r="E189" i="10"/>
  <c r="E187" i="10"/>
  <c r="E138" i="10"/>
  <c r="E110" i="10"/>
  <c r="E107" i="10"/>
  <c r="E124" i="10"/>
  <c r="E181" i="10"/>
  <c r="E95" i="10"/>
  <c r="E185" i="10"/>
  <c r="E182" i="10"/>
  <c r="E141" i="10"/>
  <c r="E83" i="10"/>
  <c r="E97" i="10"/>
  <c r="E184" i="10"/>
  <c r="E173" i="10"/>
  <c r="E190" i="10"/>
  <c r="E98" i="10"/>
  <c r="E90" i="10"/>
  <c r="E128" i="10"/>
  <c r="E108" i="10"/>
  <c r="E116" i="10"/>
  <c r="E179" i="10"/>
  <c r="E115" i="10"/>
  <c r="E91" i="10"/>
  <c r="E93" i="10"/>
  <c r="E105" i="10"/>
  <c r="E183" i="10"/>
  <c r="E92" i="10"/>
  <c r="J105" i="11"/>
  <c r="I105" i="11"/>
  <c r="H105" i="11"/>
  <c r="G105" i="11"/>
  <c r="F105" i="11"/>
  <c r="E105" i="11"/>
  <c r="J123" i="11"/>
  <c r="I123" i="11"/>
  <c r="H123" i="11"/>
  <c r="G123" i="11"/>
  <c r="F123" i="11"/>
  <c r="E123" i="11"/>
  <c r="J94" i="11"/>
  <c r="I94" i="11"/>
  <c r="H94" i="11"/>
  <c r="G94" i="11"/>
  <c r="F94" i="11"/>
  <c r="E94" i="11"/>
  <c r="J66" i="11"/>
  <c r="I66" i="11"/>
  <c r="H66" i="11"/>
  <c r="G66" i="11"/>
  <c r="F66" i="11"/>
  <c r="E66" i="11"/>
  <c r="J93" i="11"/>
  <c r="I93" i="11"/>
  <c r="H93" i="11"/>
  <c r="G93" i="11"/>
  <c r="F93" i="11"/>
  <c r="E93" i="11"/>
  <c r="J88" i="11"/>
  <c r="I88" i="11"/>
  <c r="H88" i="11"/>
  <c r="G88" i="11"/>
  <c r="F88" i="11"/>
  <c r="E88" i="11"/>
  <c r="J86" i="11"/>
  <c r="I86" i="11"/>
  <c r="H86" i="11"/>
  <c r="G86" i="11"/>
  <c r="F86" i="11"/>
  <c r="E86" i="11"/>
  <c r="J97" i="11"/>
  <c r="I97" i="11"/>
  <c r="H97" i="11"/>
  <c r="G97" i="11"/>
  <c r="F97" i="11"/>
  <c r="E97" i="11"/>
  <c r="J120" i="11"/>
  <c r="I120" i="11"/>
  <c r="H120" i="11"/>
  <c r="G120" i="11"/>
  <c r="F120" i="11"/>
  <c r="E120" i="11"/>
  <c r="J85" i="11"/>
  <c r="I85" i="11"/>
  <c r="H85" i="11"/>
  <c r="G85" i="11"/>
  <c r="F85" i="11"/>
  <c r="E85" i="11"/>
  <c r="J104" i="11"/>
  <c r="I104" i="11"/>
  <c r="H104" i="11"/>
  <c r="G104" i="11"/>
  <c r="F104" i="11"/>
  <c r="E104" i="11"/>
  <c r="J113" i="11"/>
  <c r="I113" i="11"/>
  <c r="H113" i="11"/>
  <c r="G113" i="11"/>
  <c r="F113" i="11"/>
  <c r="E113" i="11"/>
  <c r="J79" i="11"/>
  <c r="I79" i="11"/>
  <c r="H79" i="11"/>
  <c r="G79" i="11"/>
  <c r="F79" i="11"/>
  <c r="E79" i="11"/>
  <c r="J59" i="11"/>
  <c r="I59" i="11"/>
  <c r="H59" i="11"/>
  <c r="G59" i="11"/>
  <c r="F59" i="11"/>
  <c r="E59" i="11"/>
  <c r="J54" i="11"/>
  <c r="I54" i="11"/>
  <c r="H54" i="11"/>
  <c r="G54" i="11"/>
  <c r="F54" i="11"/>
  <c r="E54" i="11"/>
  <c r="J89" i="11"/>
  <c r="I89" i="11"/>
  <c r="H89" i="11"/>
  <c r="G89" i="11"/>
  <c r="F89" i="11"/>
  <c r="E89" i="11"/>
  <c r="J98" i="11"/>
  <c r="I98" i="11"/>
  <c r="H98" i="11"/>
  <c r="G98" i="11"/>
  <c r="F98" i="11"/>
  <c r="E98" i="11"/>
  <c r="J60" i="11"/>
  <c r="I60" i="11"/>
  <c r="H60" i="11"/>
  <c r="G60" i="11"/>
  <c r="F60" i="11"/>
  <c r="E60" i="11"/>
  <c r="J95" i="11"/>
  <c r="I95" i="11"/>
  <c r="H95" i="11"/>
  <c r="G95" i="11"/>
  <c r="F95" i="11"/>
  <c r="E95" i="11"/>
  <c r="J121" i="11"/>
  <c r="I121" i="11"/>
  <c r="H121" i="11"/>
  <c r="G121" i="11"/>
  <c r="F121" i="11"/>
  <c r="E121" i="11"/>
  <c r="E43" i="11"/>
  <c r="J92" i="11"/>
  <c r="I92" i="11"/>
  <c r="H92" i="11"/>
  <c r="G92" i="11"/>
  <c r="F92" i="11"/>
  <c r="E92" i="11"/>
  <c r="J61" i="11"/>
  <c r="I61" i="11"/>
  <c r="H61" i="11"/>
  <c r="G61" i="11"/>
  <c r="F61" i="11"/>
  <c r="E61" i="11"/>
  <c r="J106" i="11"/>
  <c r="I106" i="11"/>
  <c r="H106" i="11"/>
  <c r="G106" i="11"/>
  <c r="F106" i="11"/>
  <c r="E106" i="11"/>
  <c r="J124" i="11"/>
  <c r="I124" i="11"/>
  <c r="H124" i="11"/>
  <c r="G124" i="11"/>
  <c r="F124" i="11"/>
  <c r="E124" i="11"/>
  <c r="J65" i="11"/>
  <c r="I65" i="11"/>
  <c r="H65" i="11"/>
  <c r="G65" i="11"/>
  <c r="F65" i="11"/>
  <c r="E65" i="11"/>
  <c r="J77" i="11"/>
  <c r="I77" i="11"/>
  <c r="H77" i="11"/>
  <c r="G77" i="11"/>
  <c r="F77" i="11"/>
  <c r="E77" i="11"/>
  <c r="J103" i="11"/>
  <c r="I103" i="11"/>
  <c r="H103" i="11"/>
  <c r="G103" i="11"/>
  <c r="F103" i="11"/>
  <c r="E103" i="11"/>
  <c r="J84" i="11"/>
  <c r="I84" i="11"/>
  <c r="H84" i="11"/>
  <c r="G84" i="11"/>
  <c r="F84" i="11"/>
  <c r="E84" i="11"/>
  <c r="J117" i="11"/>
  <c r="I117" i="11"/>
  <c r="H117" i="11"/>
  <c r="G117" i="11"/>
  <c r="F117" i="11"/>
  <c r="E117" i="11"/>
  <c r="J50" i="11"/>
  <c r="I50" i="11"/>
  <c r="H50" i="11"/>
  <c r="G50" i="11"/>
  <c r="F50" i="11"/>
  <c r="E50" i="11"/>
  <c r="E87" i="11"/>
  <c r="F87" i="11"/>
  <c r="G87" i="11"/>
  <c r="H87" i="11"/>
  <c r="I87" i="11"/>
  <c r="J87" i="11"/>
  <c r="E81" i="11"/>
  <c r="F81" i="11"/>
  <c r="G81" i="11"/>
  <c r="H81" i="11"/>
  <c r="I81" i="11"/>
  <c r="J81" i="11"/>
  <c r="J45" i="11"/>
  <c r="I45" i="11"/>
  <c r="H45" i="11"/>
  <c r="G45" i="11"/>
  <c r="F45" i="11"/>
  <c r="E45" i="11"/>
  <c r="J78" i="11"/>
  <c r="I78" i="11"/>
  <c r="H78" i="11"/>
  <c r="G78" i="11"/>
  <c r="F78" i="11"/>
  <c r="E78" i="11"/>
  <c r="J99" i="11"/>
  <c r="I99" i="11"/>
  <c r="H99" i="11"/>
  <c r="G99" i="11"/>
  <c r="F99" i="11"/>
  <c r="E99" i="11"/>
  <c r="J53" i="11"/>
  <c r="I53" i="11"/>
  <c r="H53" i="11"/>
  <c r="G53" i="11"/>
  <c r="F53" i="11"/>
  <c r="E53" i="11"/>
  <c r="J119" i="11"/>
  <c r="I119" i="11"/>
  <c r="H119" i="11"/>
  <c r="G119" i="11"/>
  <c r="F119" i="11"/>
  <c r="E119" i="11"/>
  <c r="J118" i="11"/>
  <c r="I118" i="11"/>
  <c r="H118" i="11"/>
  <c r="G118" i="11"/>
  <c r="F118" i="11"/>
  <c r="E118" i="11"/>
  <c r="J56" i="11"/>
  <c r="I56" i="11"/>
  <c r="H56" i="11"/>
  <c r="G56" i="11"/>
  <c r="F56" i="11"/>
  <c r="E56" i="11"/>
  <c r="H53" i="10"/>
  <c r="G53" i="10"/>
  <c r="F53" i="10"/>
  <c r="H59" i="10"/>
  <c r="G59" i="10"/>
  <c r="F59" i="10"/>
  <c r="H60" i="10"/>
  <c r="G60" i="10"/>
  <c r="F60" i="10"/>
  <c r="H50" i="10"/>
  <c r="G50" i="10"/>
  <c r="F50" i="10"/>
  <c r="H57" i="10"/>
  <c r="G57" i="10"/>
  <c r="F57" i="10"/>
  <c r="H56" i="10"/>
  <c r="G56" i="10"/>
  <c r="F56" i="10"/>
  <c r="H73" i="10"/>
  <c r="G73" i="10"/>
  <c r="F73" i="10"/>
  <c r="H72" i="10"/>
  <c r="G72" i="10"/>
  <c r="F72" i="10"/>
  <c r="H70" i="10"/>
  <c r="G70" i="10"/>
  <c r="F70" i="10"/>
  <c r="H52" i="10"/>
  <c r="G52" i="10"/>
  <c r="F52" i="10"/>
  <c r="H27" i="10"/>
  <c r="G27" i="10"/>
  <c r="F27" i="10"/>
  <c r="H64" i="10"/>
  <c r="G64" i="10"/>
  <c r="F64" i="10"/>
  <c r="H65" i="10"/>
  <c r="G65" i="10"/>
  <c r="F65" i="10"/>
  <c r="H48" i="10"/>
  <c r="G48" i="10"/>
  <c r="F48" i="10"/>
  <c r="H58" i="10"/>
  <c r="G58" i="10"/>
  <c r="F58" i="10"/>
  <c r="H22" i="10"/>
  <c r="G22" i="10"/>
  <c r="F22" i="10"/>
  <c r="H69" i="10"/>
  <c r="G69" i="10"/>
  <c r="F69" i="10"/>
  <c r="H26" i="10"/>
  <c r="G26" i="10"/>
  <c r="F26" i="10"/>
  <c r="H25" i="10"/>
  <c r="G25" i="10"/>
  <c r="F25" i="10"/>
  <c r="H66" i="10"/>
  <c r="G66" i="10"/>
  <c r="F66" i="10"/>
  <c r="H43" i="10"/>
  <c r="G43" i="10"/>
  <c r="F43" i="10"/>
  <c r="H67" i="10"/>
  <c r="G67" i="10"/>
  <c r="F67" i="10"/>
  <c r="H51" i="10"/>
  <c r="G51" i="10"/>
  <c r="F51" i="10"/>
  <c r="H28" i="10"/>
  <c r="G28" i="10"/>
  <c r="F28" i="10"/>
  <c r="H68" i="10"/>
  <c r="G68" i="10"/>
  <c r="F68" i="10"/>
  <c r="H45" i="10"/>
  <c r="G45" i="10"/>
  <c r="F45" i="10"/>
  <c r="H18" i="10"/>
  <c r="G18" i="10"/>
  <c r="F18" i="10"/>
  <c r="H63" i="10"/>
  <c r="G63" i="10"/>
  <c r="F63" i="10"/>
  <c r="H62" i="10"/>
  <c r="G62" i="10"/>
  <c r="F62" i="10"/>
  <c r="H21" i="10"/>
  <c r="G21" i="10"/>
  <c r="F21" i="10"/>
  <c r="H47" i="10"/>
  <c r="G47" i="10"/>
  <c r="F47" i="10"/>
</calcChain>
</file>

<file path=xl/sharedStrings.xml><?xml version="1.0" encoding="utf-8"?>
<sst xmlns="http://schemas.openxmlformats.org/spreadsheetml/2006/main" count="837" uniqueCount="294">
  <si>
    <t>REQUIRED SURVEILLANCE PERFORMANCE</t>
  </si>
  <si>
    <t>Criteria</t>
  </si>
  <si>
    <t>No. Messages</t>
  </si>
  <si>
    <t>RSP180</t>
  </si>
  <si>
    <t xml:space="preserve">  Region</t>
  </si>
  <si>
    <t xml:space="preserve">  Performance Criteria</t>
  </si>
  <si>
    <t xml:space="preserve">  Time Period</t>
  </si>
  <si>
    <t>RCP240</t>
  </si>
  <si>
    <t>REQUIRED COMMUNICATIONS PERFORMANCE</t>
  </si>
  <si>
    <t>ACP Criteria</t>
  </si>
  <si>
    <t>ACTP Criteria</t>
  </si>
  <si>
    <t>FIR</t>
  </si>
  <si>
    <t>Period</t>
  </si>
  <si>
    <t>Message Counts</t>
  </si>
  <si>
    <t xml:space="preserve">    By Media Type</t>
  </si>
  <si>
    <t xml:space="preserve">  By Remote Ground Station (RGS) Ground Earth Station (GES) </t>
  </si>
  <si>
    <t>Designator</t>
  </si>
  <si>
    <t>Type</t>
  </si>
  <si>
    <t>(only RGS/GES with message counts &gt;100 recorded)</t>
  </si>
  <si>
    <t>% &lt;=  90sec</t>
  </si>
  <si>
    <t>% &lt;= 180sec</t>
  </si>
  <si>
    <t>% &lt; = 90sec</t>
  </si>
  <si>
    <t>% &lt;=  180sec</t>
  </si>
  <si>
    <t>% &lt;= 210sec</t>
  </si>
  <si>
    <t>% &lt;=  120sec</t>
  </si>
  <si>
    <t>% &lt;= 150sec</t>
  </si>
  <si>
    <t>% &lt; = 120sec</t>
  </si>
  <si>
    <t>% &lt;=150sec</t>
  </si>
  <si>
    <t>ACP</t>
  </si>
  <si>
    <t>ACTP</t>
  </si>
  <si>
    <t>% &lt; = 210sec</t>
  </si>
  <si>
    <t>% &lt; = 180sec</t>
  </si>
  <si>
    <t>% &lt;= 120sec</t>
  </si>
  <si>
    <t>% &lt; =180sec</t>
  </si>
  <si>
    <t xml:space="preserve"> %&lt;60secs</t>
  </si>
  <si>
    <t xml:space="preserve">PORT    </t>
  </si>
  <si>
    <t>95% benchmark</t>
  </si>
  <si>
    <t>99.9%  Benchmark</t>
  </si>
  <si>
    <t>95%  benchmark</t>
  </si>
  <si>
    <t xml:space="preserve"> By Media Type</t>
  </si>
  <si>
    <t xml:space="preserve">        (RGS/GES with message counts &gt;100)</t>
  </si>
  <si>
    <t>ISPACG</t>
  </si>
  <si>
    <t>2018 January-June</t>
  </si>
  <si>
    <t>2018 July-December</t>
  </si>
  <si>
    <t>NZZO</t>
  </si>
  <si>
    <t>NFFF</t>
  </si>
  <si>
    <t>NTTT</t>
  </si>
  <si>
    <t>YBBB</t>
  </si>
  <si>
    <t>YMMM</t>
  </si>
  <si>
    <t>KZAK</t>
  </si>
  <si>
    <t>LAN/B789</t>
  </si>
  <si>
    <t>HF</t>
  </si>
  <si>
    <t>Jan-June 2018</t>
  </si>
  <si>
    <t>July-December 2018</t>
  </si>
  <si>
    <t>H02</t>
  </si>
  <si>
    <t>H05</t>
  </si>
  <si>
    <t>IGW1</t>
  </si>
  <si>
    <t>SAT</t>
  </si>
  <si>
    <t>IVC1</t>
  </si>
  <si>
    <t>VHF</t>
  </si>
  <si>
    <t>NAN1</t>
  </si>
  <si>
    <t>ACI/A320</t>
  </si>
  <si>
    <t>CAL/A332</t>
  </si>
  <si>
    <t>CSC/A332</t>
  </si>
  <si>
    <t>DHL/B763</t>
  </si>
  <si>
    <t>FJI/A332</t>
  </si>
  <si>
    <t>FJI/A333</t>
  </si>
  <si>
    <t>KIW/C130</t>
  </si>
  <si>
    <t>PAL/A333</t>
  </si>
  <si>
    <t>PVT/F2TH</t>
  </si>
  <si>
    <t>PVT/FA7X</t>
  </si>
  <si>
    <t>PVT/GLEX</t>
  </si>
  <si>
    <t>PVT/GLF4</t>
  </si>
  <si>
    <t>PVT/GLF5</t>
  </si>
  <si>
    <t>PVT/GLF6</t>
  </si>
  <si>
    <t>QFA/A333</t>
  </si>
  <si>
    <t>SIA/B77W</t>
  </si>
  <si>
    <t>USA/GLF5</t>
  </si>
  <si>
    <t>VJT/GLEX</t>
  </si>
  <si>
    <t>VOZ/A332</t>
  </si>
  <si>
    <t>ANZ/B772</t>
  </si>
  <si>
    <t>XXP</t>
  </si>
  <si>
    <t>AAB/F900</t>
  </si>
  <si>
    <t xml:space="preserve">  Aggregate All RGS</t>
  </si>
  <si>
    <t xml:space="preserve"> Aggregate All RGS</t>
  </si>
  <si>
    <t>IG1</t>
  </si>
  <si>
    <t>ACA/B788</t>
  </si>
  <si>
    <t>ACA/B789</t>
  </si>
  <si>
    <t>AME1</t>
  </si>
  <si>
    <t>AME2</t>
  </si>
  <si>
    <t>XXH</t>
  </si>
  <si>
    <t>XXW</t>
  </si>
  <si>
    <t>CCA/B789</t>
  </si>
  <si>
    <t>CPA/A359</t>
  </si>
  <si>
    <t>FDX/MD11</t>
  </si>
  <si>
    <t>no report</t>
  </si>
  <si>
    <t>99.34</t>
  </si>
  <si>
    <t>99.47</t>
  </si>
  <si>
    <t>99.66</t>
  </si>
  <si>
    <t>99.72</t>
  </si>
  <si>
    <t>99.79</t>
  </si>
  <si>
    <t>CPA/B773</t>
  </si>
  <si>
    <t>LAN/B787</t>
  </si>
  <si>
    <t>MMD/FA8X</t>
  </si>
  <si>
    <t>PAC/B767</t>
  </si>
  <si>
    <t>PAL/A330</t>
  </si>
  <si>
    <t>19 975</t>
  </si>
  <si>
    <t>4 182</t>
  </si>
  <si>
    <t>2 061</t>
  </si>
  <si>
    <t>13 128</t>
  </si>
  <si>
    <t>6 259</t>
  </si>
  <si>
    <t>1 006</t>
  </si>
  <si>
    <t>3 462</t>
  </si>
  <si>
    <t>24 906</t>
  </si>
  <si>
    <t>4 132</t>
  </si>
  <si>
    <t>1 666</t>
  </si>
  <si>
    <t>11 680</t>
  </si>
  <si>
    <t>4 952</t>
  </si>
  <si>
    <t>3 394</t>
  </si>
  <si>
    <t>MAS/B738</t>
  </si>
  <si>
    <t>PVT/GL5T</t>
  </si>
  <si>
    <t>APK1</t>
  </si>
  <si>
    <t>IOR2</t>
  </si>
  <si>
    <t>ROK</t>
  </si>
  <si>
    <t>Jan - Jun 2018</t>
  </si>
  <si>
    <t>Jul - Dec 2018</t>
  </si>
  <si>
    <t>2 516</t>
  </si>
  <si>
    <t>3 605</t>
  </si>
  <si>
    <t>SLK/B38M</t>
  </si>
  <si>
    <t>THA/B772</t>
  </si>
  <si>
    <t>99.52</t>
  </si>
  <si>
    <t>99.68</t>
  </si>
  <si>
    <t>99.55</t>
  </si>
  <si>
    <t>EUA1</t>
  </si>
  <si>
    <t>XXF</t>
  </si>
  <si>
    <t>CGK</t>
  </si>
  <si>
    <t>ALK/A330</t>
  </si>
  <si>
    <t>QQE/GLF6</t>
  </si>
  <si>
    <t>QTR/B772</t>
  </si>
  <si>
    <t>THA/B773</t>
  </si>
  <si>
    <t>SYD</t>
  </si>
  <si>
    <t>XXI</t>
  </si>
  <si>
    <t>CPA/B748</t>
  </si>
  <si>
    <t>FJI/A330</t>
  </si>
  <si>
    <t>UPS/B748</t>
  </si>
  <si>
    <t>PVT/FA8X</t>
  </si>
  <si>
    <t>DPS</t>
  </si>
  <si>
    <t>QTR/B773</t>
  </si>
  <si>
    <t>2018 July - December</t>
  </si>
  <si>
    <t xml:space="preserve">IG1 </t>
  </si>
  <si>
    <t xml:space="preserve">XXW </t>
  </si>
  <si>
    <t xml:space="preserve">H02 </t>
  </si>
  <si>
    <t xml:space="preserve">OAK </t>
  </si>
  <si>
    <t>OGG1</t>
  </si>
  <si>
    <t xml:space="preserve">H01 </t>
  </si>
  <si>
    <t xml:space="preserve">XXS </t>
  </si>
  <si>
    <t xml:space="preserve">SBP </t>
  </si>
  <si>
    <t xml:space="preserve">H16 </t>
  </si>
  <si>
    <t xml:space="preserve">CRQ </t>
  </si>
  <si>
    <t xml:space="preserve">SBA </t>
  </si>
  <si>
    <t xml:space="preserve">XXI </t>
  </si>
  <si>
    <t>SAN1</t>
  </si>
  <si>
    <t xml:space="preserve">H05 </t>
  </si>
  <si>
    <t xml:space="preserve">H09 </t>
  </si>
  <si>
    <t xml:space="preserve">SIT </t>
  </si>
  <si>
    <t xml:space="preserve">H04 </t>
  </si>
  <si>
    <t>XXN</t>
  </si>
  <si>
    <t xml:space="preserve">LAS </t>
  </si>
  <si>
    <t xml:space="preserve">BLI </t>
  </si>
  <si>
    <t>RDDV</t>
  </si>
  <si>
    <t>AOE6</t>
  </si>
  <si>
    <t>SNA8</t>
  </si>
  <si>
    <t>PDX1</t>
  </si>
  <si>
    <t xml:space="preserve">H13 </t>
  </si>
  <si>
    <t>CRQV</t>
  </si>
  <si>
    <t>SJC7</t>
  </si>
  <si>
    <t>YVR7</t>
  </si>
  <si>
    <t>YZP1</t>
  </si>
  <si>
    <t>KTNV</t>
  </si>
  <si>
    <t xml:space="preserve">LAP </t>
  </si>
  <si>
    <t>CRK1</t>
  </si>
  <si>
    <t>MFR7</t>
  </si>
  <si>
    <t xml:space="preserve">MFR </t>
  </si>
  <si>
    <t>DJJ1</t>
  </si>
  <si>
    <t>IG1-IG1</t>
  </si>
  <si>
    <t>IG1-H02</t>
  </si>
  <si>
    <t>SAT-HF</t>
  </si>
  <si>
    <t xml:space="preserve">IG1-H01  </t>
  </si>
  <si>
    <t xml:space="preserve">XXP-H02  </t>
  </si>
  <si>
    <t>XXI-XXI</t>
  </si>
  <si>
    <t>SAT-SAT</t>
  </si>
  <si>
    <t>SAT-VHF</t>
  </si>
  <si>
    <t>VHF-SAT</t>
  </si>
  <si>
    <t>HF-SAT</t>
  </si>
  <si>
    <t>VHF-HF</t>
  </si>
  <si>
    <t>HF-VHF</t>
  </si>
  <si>
    <t>KLAX</t>
  </si>
  <si>
    <t>ASA/B738</t>
  </si>
  <si>
    <t>ASA/B739</t>
  </si>
  <si>
    <t>UAL/B738</t>
  </si>
  <si>
    <t>ANZ/B789</t>
  </si>
  <si>
    <t>DAL/B753</t>
  </si>
  <si>
    <t>KAL/B748</t>
  </si>
  <si>
    <t>AMX/B788</t>
  </si>
  <si>
    <t>UAL/B737</t>
  </si>
  <si>
    <t>GTI/B744</t>
  </si>
  <si>
    <t>DAL/B75O</t>
  </si>
  <si>
    <t>DAL/A333</t>
  </si>
  <si>
    <t>CKS/B744</t>
  </si>
  <si>
    <t>UPS/MD11</t>
  </si>
  <si>
    <t>ROU/B763</t>
  </si>
  <si>
    <t>PAC/B744</t>
  </si>
  <si>
    <t>ACA/B38M</t>
  </si>
  <si>
    <t>UPS/B744</t>
  </si>
  <si>
    <t>CCA/B77W</t>
  </si>
  <si>
    <t>QFA/A332</t>
  </si>
  <si>
    <t>KAL/B77L</t>
  </si>
  <si>
    <t>ASA/A320</t>
  </si>
  <si>
    <t>CCA/B748</t>
  </si>
  <si>
    <t>DAL/B75H</t>
  </si>
  <si>
    <t>SOO/B77L</t>
  </si>
  <si>
    <t>JNA/B772</t>
  </si>
  <si>
    <t>UAL/B763</t>
  </si>
  <si>
    <t>PAL/A343</t>
  </si>
  <si>
    <t>KAL/A332</t>
  </si>
  <si>
    <t>KAL/B772</t>
  </si>
  <si>
    <t>PAC/B748</t>
  </si>
  <si>
    <t>PAC/B763</t>
  </si>
  <si>
    <t>UPS/B74I</t>
  </si>
  <si>
    <t>RCH/K35R</t>
  </si>
  <si>
    <t>UAL/B752</t>
  </si>
  <si>
    <t xml:space="preserve">RCH/C17 </t>
  </si>
  <si>
    <t xml:space="preserve">RCH/C5  </t>
  </si>
  <si>
    <t>UAL/B772</t>
  </si>
  <si>
    <t>CPA/B77W</t>
  </si>
  <si>
    <t>ANZ/B77W</t>
  </si>
  <si>
    <t>FDX/B77L</t>
  </si>
  <si>
    <t>CES/A333</t>
  </si>
  <si>
    <t>AAR/B744</t>
  </si>
  <si>
    <t>UAL/B764</t>
  </si>
  <si>
    <t>CSC/A333</t>
  </si>
  <si>
    <t>UPS/B76N</t>
  </si>
  <si>
    <t>ABW/B748</t>
  </si>
  <si>
    <t>OAE/B772</t>
  </si>
  <si>
    <t>WJA/B763</t>
  </si>
  <si>
    <t>GTI/B763</t>
  </si>
  <si>
    <t>WJA/B38M</t>
  </si>
  <si>
    <t>UPS/B76H</t>
  </si>
  <si>
    <t>RKS/GLF6</t>
  </si>
  <si>
    <t>TWY/F900</t>
  </si>
  <si>
    <t>EJM/GLF5</t>
  </si>
  <si>
    <t>OAE/B762</t>
  </si>
  <si>
    <t>KAI/GLF4</t>
  </si>
  <si>
    <t>EJM/GLF4</t>
  </si>
  <si>
    <t>EDG/GLF5</t>
  </si>
  <si>
    <t>UAL/B753</t>
  </si>
  <si>
    <t>SAM/B752</t>
  </si>
  <si>
    <t>RDN/B737</t>
  </si>
  <si>
    <t>KAL/B744</t>
  </si>
  <si>
    <t>LXJ/GLF4</t>
  </si>
  <si>
    <t>PEG/GLF5</t>
  </si>
  <si>
    <t>LUC/GLEX</t>
  </si>
  <si>
    <t>TBJ/GLF6</t>
  </si>
  <si>
    <t>RCH/DC10</t>
  </si>
  <si>
    <t>CPA/B744</t>
  </si>
  <si>
    <t>PEG/GLF6</t>
  </si>
  <si>
    <t>ABW/B744</t>
  </si>
  <si>
    <t>JAS/CL60</t>
  </si>
  <si>
    <t>DAL/B75F</t>
  </si>
  <si>
    <t>JTL/F2TH</t>
  </si>
  <si>
    <r>
      <t xml:space="preserve">    By Aircraft Operator / Type </t>
    </r>
    <r>
      <rPr>
        <b/>
        <sz val="8"/>
        <color theme="1"/>
        <rFont val="Calibri"/>
        <family val="2"/>
        <scheme val="minor"/>
      </rPr>
      <t>(only message counts &gt;100 recorded)</t>
    </r>
    <r>
      <rPr>
        <b/>
        <sz val="11"/>
        <color theme="1"/>
        <rFont val="Calibri"/>
        <family val="2"/>
        <scheme val="minor"/>
      </rPr>
      <t xml:space="preserve"> -  </t>
    </r>
    <r>
      <rPr>
        <b/>
        <sz val="8"/>
        <color theme="1"/>
        <rFont val="Calibri"/>
        <family val="2"/>
        <scheme val="minor"/>
      </rPr>
      <t xml:space="preserve">key  </t>
    </r>
    <r>
      <rPr>
        <b/>
        <sz val="11"/>
        <color rgb="FF00B050"/>
        <rFont val="Calibri"/>
        <family val="2"/>
        <scheme val="minor"/>
      </rPr>
      <t>PBCS</t>
    </r>
    <r>
      <rPr>
        <b/>
        <sz val="11"/>
        <color theme="1"/>
        <rFont val="Calibri"/>
        <family val="2"/>
        <scheme val="minor"/>
      </rPr>
      <t xml:space="preserve">  </t>
    </r>
  </si>
  <si>
    <r>
      <t xml:space="preserve">     By Aircraft Operator / Type (only message counts &gt;100 recorded) - key  </t>
    </r>
    <r>
      <rPr>
        <b/>
        <sz val="11"/>
        <color rgb="FF00B050"/>
        <rFont val="Calibri"/>
        <family val="2"/>
        <scheme val="minor"/>
      </rPr>
      <t>PBCS</t>
    </r>
    <r>
      <rPr>
        <b/>
        <sz val="11"/>
        <color theme="1"/>
        <rFont val="Calibri"/>
        <family val="2"/>
        <scheme val="minor"/>
      </rPr>
      <t xml:space="preserve">  </t>
    </r>
  </si>
  <si>
    <t>AIC/B788</t>
  </si>
  <si>
    <t>ANA/B789</t>
  </si>
  <si>
    <t>CAL/A359</t>
  </si>
  <si>
    <t>CBJ/A332</t>
  </si>
  <si>
    <t>CES/B77W</t>
  </si>
  <si>
    <t>CHH/A332</t>
  </si>
  <si>
    <t>CSN/A332</t>
  </si>
  <si>
    <t>CSN/A333</t>
  </si>
  <si>
    <t>CSN/B788</t>
  </si>
  <si>
    <t>CSN/B789</t>
  </si>
  <si>
    <t>CSN/UNK</t>
  </si>
  <si>
    <t>GIA/A333</t>
  </si>
  <si>
    <t>QFA/B744</t>
  </si>
  <si>
    <t>QTR/B77L</t>
  </si>
  <si>
    <t>SIA/A359</t>
  </si>
  <si>
    <t>SIA/A388</t>
  </si>
  <si>
    <t>SIA/B744</t>
  </si>
  <si>
    <t>THA/B74D</t>
  </si>
  <si>
    <t>VOZ/B77W</t>
  </si>
  <si>
    <t>QTR/B77W</t>
  </si>
  <si>
    <t>SAA/A343</t>
  </si>
  <si>
    <t>CSN/A388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</si>
</sst>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color rgb="FF00B05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9CC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7" fillId="0" borderId="0"/>
    <xf numFmtId="0" fontId="8" fillId="0" borderId="0"/>
    <xf numFmtId="0" fontId="9" fillId="0" borderId="0"/>
    <xf numFmtId="0" fontId="7" fillId="0" borderId="0"/>
    <xf numFmtId="9" fontId="7" fillId="0" borderId="0" applyFont="0" applyFill="0" applyBorder="0" applyAlignment="0" applyProtection="0"/>
  </cellStyleXfs>
  <cellXfs count="362">
    <xf numFmtId="0" fontId="0" fillId="0" borderId="0" xfId="0"/>
    <xf numFmtId="10" fontId="3" fillId="3" borderId="15" xfId="0" applyNumberFormat="1" applyFont="1" applyFill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center" vertical="center"/>
    </xf>
    <xf numFmtId="10" fontId="3" fillId="3" borderId="2" xfId="0" applyNumberFormat="1" applyFont="1" applyFill="1" applyBorder="1" applyAlignment="1">
      <alignment horizontal="center" vertical="center"/>
    </xf>
    <xf numFmtId="10" fontId="3" fillId="3" borderId="23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3" fillId="3" borderId="29" xfId="0" applyNumberFormat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/>
    </xf>
    <xf numFmtId="10" fontId="3" fillId="3" borderId="29" xfId="0" applyNumberFormat="1" applyFont="1" applyFill="1" applyBorder="1" applyAlignment="1">
      <alignment horizontal="center" vertical="center"/>
    </xf>
    <xf numFmtId="9" fontId="3" fillId="3" borderId="38" xfId="0" applyNumberFormat="1" applyFont="1" applyFill="1" applyBorder="1" applyAlignment="1">
      <alignment horizontal="center" vertical="center"/>
    </xf>
    <xf numFmtId="10" fontId="3" fillId="3" borderId="39" xfId="0" applyNumberFormat="1" applyFont="1" applyFill="1" applyBorder="1" applyAlignment="1">
      <alignment horizontal="center" vertical="center"/>
    </xf>
    <xf numFmtId="9" fontId="3" fillId="3" borderId="39" xfId="0" applyNumberFormat="1" applyFont="1" applyFill="1" applyBorder="1" applyAlignment="1">
      <alignment horizontal="center" vertical="center"/>
    </xf>
    <xf numFmtId="10" fontId="3" fillId="3" borderId="38" xfId="0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6" fillId="3" borderId="13" xfId="0" applyFont="1" applyFill="1" applyBorder="1" applyAlignment="1">
      <alignment horizontal="center" vertical="center" wrapText="1"/>
    </xf>
    <xf numFmtId="10" fontId="3" fillId="3" borderId="40" xfId="0" applyNumberFormat="1" applyFont="1" applyFill="1" applyBorder="1" applyAlignment="1">
      <alignment horizontal="center" vertical="center"/>
    </xf>
    <xf numFmtId="10" fontId="3" fillId="3" borderId="44" xfId="0" applyNumberFormat="1" applyFont="1" applyFill="1" applyBorder="1" applyAlignment="1">
      <alignment horizontal="center" vertical="center"/>
    </xf>
    <xf numFmtId="10" fontId="3" fillId="3" borderId="45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/>
    </xf>
    <xf numFmtId="9" fontId="3" fillId="3" borderId="45" xfId="0" applyNumberFormat="1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50" xfId="0" applyFont="1" applyFill="1" applyBorder="1" applyAlignment="1">
      <alignment horizontal="left"/>
    </xf>
    <xf numFmtId="10" fontId="3" fillId="3" borderId="47" xfId="0" applyNumberFormat="1" applyFont="1" applyFill="1" applyBorder="1" applyAlignment="1">
      <alignment horizontal="center" vertical="center"/>
    </xf>
    <xf numFmtId="9" fontId="3" fillId="3" borderId="9" xfId="0" applyNumberFormat="1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0" fontId="0" fillId="0" borderId="0" xfId="0" applyNumberFormat="1" applyFont="1" applyFill="1" applyBorder="1" applyAlignment="1">
      <alignment horizontal="center"/>
    </xf>
    <xf numFmtId="9" fontId="3" fillId="3" borderId="44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0" fillId="3" borderId="46" xfId="0" applyFill="1" applyBorder="1" applyAlignment="1">
      <alignment horizontal="left"/>
    </xf>
    <xf numFmtId="0" fontId="0" fillId="3" borderId="46" xfId="0" applyFont="1" applyFill="1" applyBorder="1" applyAlignment="1">
      <alignment horizontal="left"/>
    </xf>
    <xf numFmtId="0" fontId="0" fillId="3" borderId="50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10" fontId="0" fillId="6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6" borderId="14" xfId="0" applyNumberForma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2" fontId="5" fillId="6" borderId="14" xfId="0" applyNumberFormat="1" applyFont="1" applyFill="1" applyBorder="1" applyAlignment="1">
      <alignment horizontal="center"/>
    </xf>
    <xf numFmtId="2" fontId="0" fillId="5" borderId="14" xfId="0" applyNumberFormat="1" applyFill="1" applyBorder="1" applyAlignment="1">
      <alignment horizontal="center"/>
    </xf>
    <xf numFmtId="2" fontId="0" fillId="4" borderId="14" xfId="0" applyNumberFormat="1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0" fontId="0" fillId="3" borderId="51" xfId="0" applyFont="1" applyFill="1" applyBorder="1" applyAlignment="1">
      <alignment horizontal="center"/>
    </xf>
    <xf numFmtId="10" fontId="0" fillId="3" borderId="14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/>
    <xf numFmtId="0" fontId="0" fillId="6" borderId="1" xfId="0" applyFill="1" applyBorder="1" applyAlignment="1">
      <alignment horizontal="center"/>
    </xf>
    <xf numFmtId="0" fontId="0" fillId="0" borderId="0" xfId="0"/>
    <xf numFmtId="0" fontId="0" fillId="5" borderId="14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0" xfId="0"/>
    <xf numFmtId="2" fontId="0" fillId="5" borderId="14" xfId="0" applyNumberForma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horizontal="center" vertical="center"/>
    </xf>
    <xf numFmtId="2" fontId="0" fillId="6" borderId="1" xfId="0" applyNumberFormat="1" applyFont="1" applyFill="1" applyBorder="1" applyAlignment="1">
      <alignment horizontal="center"/>
    </xf>
    <xf numFmtId="0" fontId="0" fillId="3" borderId="49" xfId="0" applyFont="1" applyFill="1" applyBorder="1" applyAlignment="1">
      <alignment horizontal="center"/>
    </xf>
    <xf numFmtId="2" fontId="0" fillId="6" borderId="14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2" fontId="0" fillId="6" borderId="7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0" fillId="3" borderId="50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49" fontId="0" fillId="5" borderId="14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10" fillId="3" borderId="50" xfId="0" applyFont="1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/>
    </xf>
    <xf numFmtId="0" fontId="10" fillId="3" borderId="50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9" fontId="3" fillId="3" borderId="9" xfId="0" applyNumberFormat="1" applyFont="1" applyFill="1" applyBorder="1" applyAlignment="1">
      <alignment horizontal="center" vertical="center"/>
    </xf>
    <xf numFmtId="10" fontId="3" fillId="3" borderId="25" xfId="0" applyNumberFormat="1" applyFont="1" applyFill="1" applyBorder="1" applyAlignment="1">
      <alignment horizontal="center" vertical="center"/>
    </xf>
    <xf numFmtId="0" fontId="0" fillId="3" borderId="63" xfId="0" applyFill="1" applyBorder="1" applyAlignment="1">
      <alignment horizontal="center"/>
    </xf>
    <xf numFmtId="0" fontId="0" fillId="3" borderId="6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66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" fillId="3" borderId="4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5" borderId="7" xfId="0" applyNumberForma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/>
    </xf>
    <xf numFmtId="0" fontId="0" fillId="6" borderId="18" xfId="0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164" fontId="0" fillId="3" borderId="1" xfId="9" applyNumberFormat="1" applyFont="1" applyFill="1" applyBorder="1" applyAlignment="1">
      <alignment horizontal="center"/>
    </xf>
    <xf numFmtId="164" fontId="0" fillId="3" borderId="7" xfId="9" applyNumberFormat="1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164" fontId="0" fillId="3" borderId="14" xfId="9" applyNumberFormat="1" applyFont="1" applyFill="1" applyBorder="1" applyAlignment="1">
      <alignment horizontal="center"/>
    </xf>
    <xf numFmtId="164" fontId="0" fillId="6" borderId="1" xfId="9" applyNumberFormat="1" applyFont="1" applyFill="1" applyBorder="1" applyAlignment="1">
      <alignment horizontal="center"/>
    </xf>
    <xf numFmtId="164" fontId="0" fillId="6" borderId="14" xfId="9" applyNumberFormat="1" applyFont="1" applyFill="1" applyBorder="1" applyAlignment="1">
      <alignment horizontal="center"/>
    </xf>
    <xf numFmtId="164" fontId="0" fillId="6" borderId="7" xfId="9" applyNumberFormat="1" applyFont="1" applyFill="1" applyBorder="1" applyAlignment="1">
      <alignment horizontal="center"/>
    </xf>
    <xf numFmtId="164" fontId="0" fillId="4" borderId="1" xfId="9" applyNumberFormat="1" applyFont="1" applyFill="1" applyBorder="1" applyAlignment="1">
      <alignment horizontal="center"/>
    </xf>
    <xf numFmtId="10" fontId="10" fillId="4" borderId="1" xfId="0" applyNumberFormat="1" applyFont="1" applyFill="1" applyBorder="1" applyAlignment="1">
      <alignment horizontal="center" vertical="center" wrapText="1"/>
    </xf>
    <xf numFmtId="10" fontId="10" fillId="5" borderId="1" xfId="0" applyNumberFormat="1" applyFont="1" applyFill="1" applyBorder="1" applyAlignment="1">
      <alignment horizontal="center" vertical="center" wrapText="1"/>
    </xf>
    <xf numFmtId="10" fontId="10" fillId="6" borderId="1" xfId="0" applyNumberFormat="1" applyFont="1" applyFill="1" applyBorder="1" applyAlignment="1">
      <alignment horizontal="center" vertical="center" wrapText="1"/>
    </xf>
    <xf numFmtId="10" fontId="0" fillId="4" borderId="1" xfId="0" applyNumberFormat="1" applyFont="1" applyFill="1" applyBorder="1" applyAlignment="1">
      <alignment horizontal="center" vertical="center" wrapText="1"/>
    </xf>
    <xf numFmtId="10" fontId="6" fillId="6" borderId="1" xfId="0" applyNumberFormat="1" applyFont="1" applyFill="1" applyBorder="1" applyAlignment="1">
      <alignment horizontal="center" vertical="top" wrapText="1"/>
    </xf>
    <xf numFmtId="10" fontId="6" fillId="4" borderId="1" xfId="0" applyNumberFormat="1" applyFont="1" applyFill="1" applyBorder="1" applyAlignment="1">
      <alignment horizontal="center" vertical="top" wrapText="1"/>
    </xf>
    <xf numFmtId="10" fontId="0" fillId="4" borderId="1" xfId="0" applyNumberFormat="1" applyFont="1" applyFill="1" applyBorder="1" applyAlignment="1">
      <alignment horizontal="center" vertical="top"/>
    </xf>
    <xf numFmtId="10" fontId="6" fillId="5" borderId="1" xfId="0" applyNumberFormat="1" applyFont="1" applyFill="1" applyBorder="1" applyAlignment="1">
      <alignment horizontal="center" vertical="top" wrapText="1"/>
    </xf>
    <xf numFmtId="10" fontId="0" fillId="5" borderId="1" xfId="0" applyNumberFormat="1" applyFont="1" applyFill="1" applyBorder="1" applyAlignment="1">
      <alignment horizontal="center" vertical="center" wrapText="1"/>
    </xf>
    <xf numFmtId="164" fontId="0" fillId="3" borderId="1" xfId="9" applyNumberFormat="1" applyFont="1" applyFill="1" applyBorder="1" applyAlignment="1">
      <alignment horizontal="center" vertical="center"/>
    </xf>
    <xf numFmtId="10" fontId="0" fillId="4" borderId="11" xfId="0" applyNumberFormat="1" applyFont="1" applyFill="1" applyBorder="1" applyAlignment="1">
      <alignment horizontal="center" vertical="center"/>
    </xf>
    <xf numFmtId="10" fontId="0" fillId="4" borderId="11" xfId="0" applyNumberFormat="1" applyFont="1" applyFill="1" applyBorder="1" applyAlignment="1">
      <alignment horizontal="center"/>
    </xf>
    <xf numFmtId="10" fontId="0" fillId="6" borderId="11" xfId="0" applyNumberFormat="1" applyFont="1" applyFill="1" applyBorder="1" applyAlignment="1">
      <alignment horizontal="center"/>
    </xf>
    <xf numFmtId="10" fontId="0" fillId="6" borderId="12" xfId="0" applyNumberFormat="1" applyFont="1" applyFill="1" applyBorder="1" applyAlignment="1">
      <alignment horizontal="center"/>
    </xf>
    <xf numFmtId="10" fontId="10" fillId="6" borderId="14" xfId="0" applyNumberFormat="1" applyFont="1" applyFill="1" applyBorder="1" applyAlignment="1">
      <alignment horizontal="center" vertical="center" wrapText="1"/>
    </xf>
    <xf numFmtId="0" fontId="0" fillId="3" borderId="36" xfId="0" applyNumberFormat="1" applyFont="1" applyFill="1" applyBorder="1" applyAlignment="1">
      <alignment horizontal="center"/>
    </xf>
    <xf numFmtId="0" fontId="0" fillId="3" borderId="8" xfId="0" applyNumberFormat="1" applyFont="1" applyFill="1" applyBorder="1" applyAlignment="1">
      <alignment horizontal="center" vertical="center"/>
    </xf>
    <xf numFmtId="10" fontId="0" fillId="4" borderId="12" xfId="0" applyNumberFormat="1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 vertical="center"/>
    </xf>
    <xf numFmtId="0" fontId="0" fillId="3" borderId="50" xfId="0" applyFont="1" applyFill="1" applyBorder="1" applyAlignment="1">
      <alignment horizontal="center" vertical="top"/>
    </xf>
    <xf numFmtId="0" fontId="6" fillId="3" borderId="50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top" wrapText="1"/>
    </xf>
    <xf numFmtId="0" fontId="5" fillId="3" borderId="50" xfId="0" applyFont="1" applyFill="1" applyBorder="1" applyAlignment="1">
      <alignment horizontal="center"/>
    </xf>
    <xf numFmtId="0" fontId="10" fillId="3" borderId="51" xfId="0" applyFont="1" applyFill="1" applyBorder="1" applyAlignment="1">
      <alignment horizontal="center" vertical="center" wrapText="1"/>
    </xf>
    <xf numFmtId="0" fontId="0" fillId="3" borderId="53" xfId="0" applyFont="1" applyFill="1" applyBorder="1" applyAlignment="1">
      <alignment horizontal="center"/>
    </xf>
    <xf numFmtId="10" fontId="0" fillId="5" borderId="12" xfId="0" applyNumberFormat="1" applyFont="1" applyFill="1" applyBorder="1" applyAlignment="1">
      <alignment horizontal="center"/>
    </xf>
    <xf numFmtId="10" fontId="10" fillId="5" borderId="14" xfId="0" applyNumberFormat="1" applyFont="1" applyFill="1" applyBorder="1" applyAlignment="1">
      <alignment horizontal="center" vertical="center" wrapText="1"/>
    </xf>
    <xf numFmtId="10" fontId="11" fillId="6" borderId="14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top" wrapText="1"/>
    </xf>
    <xf numFmtId="10" fontId="6" fillId="6" borderId="14" xfId="0" applyNumberFormat="1" applyFont="1" applyFill="1" applyBorder="1" applyAlignment="1">
      <alignment horizontal="center" vertical="top" wrapText="1"/>
    </xf>
    <xf numFmtId="10" fontId="0" fillId="5" borderId="14" xfId="0" applyNumberFormat="1" applyFont="1" applyFill="1" applyBorder="1" applyAlignment="1">
      <alignment horizontal="center" vertical="center" wrapText="1"/>
    </xf>
    <xf numFmtId="10" fontId="6" fillId="3" borderId="10" xfId="0" applyNumberFormat="1" applyFont="1" applyFill="1" applyBorder="1" applyAlignment="1">
      <alignment horizontal="center" vertical="center" wrapText="1"/>
    </xf>
    <xf numFmtId="10" fontId="6" fillId="3" borderId="11" xfId="0" applyNumberFormat="1" applyFont="1" applyFill="1" applyBorder="1" applyAlignment="1">
      <alignment horizontal="center" vertical="center" wrapText="1"/>
    </xf>
    <xf numFmtId="10" fontId="0" fillId="3" borderId="11" xfId="0" applyNumberFormat="1" applyFont="1" applyFill="1" applyBorder="1" applyAlignment="1">
      <alignment horizontal="center"/>
    </xf>
    <xf numFmtId="10" fontId="0" fillId="3" borderId="12" xfId="0" applyNumberFormat="1" applyFont="1" applyFill="1" applyBorder="1" applyAlignment="1">
      <alignment horizontal="center"/>
    </xf>
    <xf numFmtId="10" fontId="10" fillId="3" borderId="13" xfId="0" applyNumberFormat="1" applyFont="1" applyFill="1" applyBorder="1" applyAlignment="1">
      <alignment horizontal="center" vertical="center" wrapText="1"/>
    </xf>
    <xf numFmtId="0" fontId="10" fillId="3" borderId="13" xfId="0" applyNumberFormat="1" applyFont="1" applyFill="1" applyBorder="1" applyAlignment="1">
      <alignment horizontal="center" vertical="center" wrapText="1"/>
    </xf>
    <xf numFmtId="10" fontId="0" fillId="4" borderId="14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top" wrapText="1"/>
    </xf>
    <xf numFmtId="10" fontId="0" fillId="4" borderId="14" xfId="0" applyNumberFormat="1" applyFont="1" applyFill="1" applyBorder="1" applyAlignment="1">
      <alignment horizontal="center" vertical="top"/>
    </xf>
    <xf numFmtId="0" fontId="6" fillId="3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2" fillId="3" borderId="50" xfId="0" applyFont="1" applyFill="1" applyBorder="1" applyAlignment="1">
      <alignment horizontal="center"/>
    </xf>
    <xf numFmtId="164" fontId="0" fillId="5" borderId="1" xfId="9" applyNumberFormat="1" applyFont="1" applyFill="1" applyBorder="1" applyAlignment="1">
      <alignment horizontal="center"/>
    </xf>
    <xf numFmtId="164" fontId="0" fillId="6" borderId="11" xfId="9" applyNumberFormat="1" applyFont="1" applyFill="1" applyBorder="1" applyAlignment="1">
      <alignment horizontal="center"/>
    </xf>
    <xf numFmtId="164" fontId="0" fillId="6" borderId="62" xfId="9" applyNumberFormat="1" applyFont="1" applyFill="1" applyBorder="1" applyAlignment="1">
      <alignment horizontal="center"/>
    </xf>
    <xf numFmtId="164" fontId="0" fillId="6" borderId="12" xfId="9" applyNumberFormat="1" applyFont="1" applyFill="1" applyBorder="1" applyAlignment="1">
      <alignment horizontal="center"/>
    </xf>
    <xf numFmtId="164" fontId="5" fillId="3" borderId="1" xfId="9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164" fontId="5" fillId="3" borderId="1" xfId="9" applyNumberFormat="1" applyFont="1" applyFill="1" applyBorder="1" applyAlignment="1">
      <alignment horizontal="center"/>
    </xf>
    <xf numFmtId="10" fontId="0" fillId="6" borderId="0" xfId="0" applyNumberFormat="1" applyFill="1" applyAlignment="1">
      <alignment horizontal="center"/>
    </xf>
    <xf numFmtId="164" fontId="0" fillId="6" borderId="8" xfId="9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9" fontId="3" fillId="3" borderId="9" xfId="0" applyNumberFormat="1" applyFont="1" applyFill="1" applyBorder="1" applyAlignment="1">
      <alignment horizontal="center" vertical="center"/>
    </xf>
    <xf numFmtId="10" fontId="3" fillId="3" borderId="25" xfId="0" applyNumberFormat="1" applyFont="1" applyFill="1" applyBorder="1" applyAlignment="1">
      <alignment horizontal="center" vertical="center"/>
    </xf>
    <xf numFmtId="10" fontId="3" fillId="3" borderId="9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26" xfId="0" applyFill="1" applyBorder="1" applyAlignment="1">
      <alignment horizontal="center"/>
    </xf>
    <xf numFmtId="0" fontId="1" fillId="3" borderId="46" xfId="0" applyFont="1" applyFill="1" applyBorder="1" applyAlignment="1">
      <alignment vertical="center"/>
    </xf>
    <xf numFmtId="0" fontId="0" fillId="3" borderId="53" xfId="0" applyFont="1" applyFill="1" applyBorder="1" applyAlignment="1"/>
    <xf numFmtId="0" fontId="6" fillId="3" borderId="50" xfId="0" applyFont="1" applyFill="1" applyBorder="1" applyAlignment="1">
      <alignment vertical="center" wrapText="1"/>
    </xf>
    <xf numFmtId="0" fontId="10" fillId="3" borderId="50" xfId="0" applyFont="1" applyFill="1" applyBorder="1" applyAlignment="1">
      <alignment vertical="top" wrapText="1"/>
    </xf>
    <xf numFmtId="0" fontId="10" fillId="3" borderId="50" xfId="0" applyFont="1" applyFill="1" applyBorder="1" applyAlignment="1">
      <alignment vertical="center" wrapText="1"/>
    </xf>
    <xf numFmtId="0" fontId="5" fillId="3" borderId="50" xfId="0" applyFont="1" applyFill="1" applyBorder="1" applyAlignment="1"/>
    <xf numFmtId="0" fontId="10" fillId="3" borderId="51" xfId="0" applyFont="1" applyFill="1" applyBorder="1" applyAlignment="1">
      <alignment vertical="center" wrapText="1"/>
    </xf>
    <xf numFmtId="0" fontId="0" fillId="0" borderId="0" xfId="0" applyAlignment="1"/>
    <xf numFmtId="9" fontId="3" fillId="3" borderId="3" xfId="0" applyNumberFormat="1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/>
    </xf>
    <xf numFmtId="0" fontId="3" fillId="3" borderId="25" xfId="0" applyFont="1" applyFill="1" applyBorder="1" applyAlignment="1">
      <alignment horizontal="center" wrapText="1"/>
    </xf>
    <xf numFmtId="0" fontId="3" fillId="3" borderId="40" xfId="0" applyFont="1" applyFill="1" applyBorder="1" applyAlignment="1">
      <alignment horizontal="center" wrapText="1"/>
    </xf>
    <xf numFmtId="0" fontId="0" fillId="3" borderId="50" xfId="0" applyFill="1" applyBorder="1" applyAlignment="1">
      <alignment horizontal="left"/>
    </xf>
    <xf numFmtId="0" fontId="0" fillId="3" borderId="52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3" xfId="0" applyFont="1" applyFill="1" applyBorder="1" applyAlignment="1">
      <alignment horizontal="center" vertical="center"/>
    </xf>
    <xf numFmtId="10" fontId="0" fillId="4" borderId="1" xfId="0" applyNumberFormat="1" applyFill="1" applyBorder="1"/>
    <xf numFmtId="9" fontId="3" fillId="3" borderId="24" xfId="0" applyNumberFormat="1" applyFont="1" applyFill="1" applyBorder="1" applyAlignment="1">
      <alignment horizontal="center"/>
    </xf>
    <xf numFmtId="9" fontId="3" fillId="3" borderId="12" xfId="0" applyNumberFormat="1" applyFont="1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0" fontId="0" fillId="3" borderId="11" xfId="0" applyNumberFormat="1" applyFill="1" applyBorder="1" applyAlignment="1">
      <alignment horizontal="center"/>
    </xf>
    <xf numFmtId="10" fontId="0" fillId="4" borderId="11" xfId="0" applyNumberFormat="1" applyFill="1" applyBorder="1" applyAlignment="1">
      <alignment horizontal="center"/>
    </xf>
    <xf numFmtId="10" fontId="0" fillId="6" borderId="11" xfId="0" applyNumberFormat="1" applyFill="1" applyBorder="1" applyAlignment="1">
      <alignment horizontal="center"/>
    </xf>
    <xf numFmtId="10" fontId="0" fillId="6" borderId="12" xfId="0" applyNumberFormat="1" applyFill="1" applyBorder="1" applyAlignment="1">
      <alignment horizontal="center"/>
    </xf>
    <xf numFmtId="10" fontId="0" fillId="4" borderId="14" xfId="0" applyNumberFormat="1" applyFill="1" applyBorder="1" applyAlignment="1">
      <alignment horizontal="center"/>
    </xf>
    <xf numFmtId="10" fontId="0" fillId="6" borderId="14" xfId="0" applyNumberForma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164" fontId="5" fillId="4" borderId="1" xfId="9" applyNumberFormat="1" applyFont="1" applyFill="1" applyBorder="1" applyAlignment="1">
      <alignment horizontal="center"/>
    </xf>
    <xf numFmtId="164" fontId="5" fillId="4" borderId="7" xfId="9" applyNumberFormat="1" applyFont="1" applyFill="1" applyBorder="1" applyAlignment="1">
      <alignment horizontal="center"/>
    </xf>
    <xf numFmtId="0" fontId="13" fillId="3" borderId="50" xfId="0" applyFont="1" applyFill="1" applyBorder="1" applyAlignment="1">
      <alignment horizontal="center" vertical="center" wrapText="1"/>
    </xf>
    <xf numFmtId="164" fontId="0" fillId="3" borderId="11" xfId="9" applyNumberFormat="1" applyFont="1" applyFill="1" applyBorder="1" applyAlignment="1">
      <alignment horizontal="center"/>
    </xf>
    <xf numFmtId="164" fontId="0" fillId="3" borderId="12" xfId="9" applyNumberFormat="1" applyFont="1" applyFill="1" applyBorder="1" applyAlignment="1">
      <alignment horizontal="center"/>
    </xf>
    <xf numFmtId="164" fontId="0" fillId="3" borderId="18" xfId="9" applyNumberFormat="1" applyFont="1" applyFill="1" applyBorder="1" applyAlignment="1">
      <alignment horizontal="center"/>
    </xf>
    <xf numFmtId="164" fontId="0" fillId="3" borderId="19" xfId="9" applyNumberFormat="1" applyFont="1" applyFill="1" applyBorder="1" applyAlignment="1">
      <alignment horizontal="center"/>
    </xf>
    <xf numFmtId="0" fontId="0" fillId="3" borderId="49" xfId="0" applyFill="1" applyBorder="1" applyAlignment="1"/>
    <xf numFmtId="0" fontId="0" fillId="3" borderId="50" xfId="0" applyFill="1" applyBorder="1" applyAlignment="1"/>
    <xf numFmtId="0" fontId="0" fillId="3" borderId="51" xfId="0" applyFill="1" applyBorder="1" applyAlignment="1">
      <alignment horizontal="left"/>
    </xf>
    <xf numFmtId="10" fontId="0" fillId="3" borderId="12" xfId="0" applyNumberForma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3" borderId="49" xfId="0" applyFill="1" applyBorder="1" applyAlignment="1">
      <alignment horizontal="left"/>
    </xf>
    <xf numFmtId="0" fontId="0" fillId="3" borderId="50" xfId="0" applyFill="1" applyBorder="1" applyAlignment="1">
      <alignment horizontal="left"/>
    </xf>
    <xf numFmtId="9" fontId="3" fillId="3" borderId="9" xfId="0" applyNumberFormat="1" applyFont="1" applyFill="1" applyBorder="1" applyAlignment="1">
      <alignment horizontal="center" vertical="center"/>
    </xf>
    <xf numFmtId="9" fontId="3" fillId="3" borderId="6" xfId="0" applyNumberFormat="1" applyFont="1" applyFill="1" applyBorder="1" applyAlignment="1">
      <alignment horizontal="center" vertical="center"/>
    </xf>
    <xf numFmtId="10" fontId="3" fillId="3" borderId="25" xfId="0" applyNumberFormat="1" applyFont="1" applyFill="1" applyBorder="1" applyAlignment="1">
      <alignment horizontal="center" vertical="center"/>
    </xf>
    <xf numFmtId="10" fontId="3" fillId="3" borderId="24" xfId="0" applyNumberFormat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10" fontId="3" fillId="3" borderId="9" xfId="0" applyNumberFormat="1" applyFont="1" applyFill="1" applyBorder="1" applyAlignment="1">
      <alignment horizontal="center" vertical="center"/>
    </xf>
    <xf numFmtId="10" fontId="3" fillId="3" borderId="6" xfId="0" applyNumberFormat="1" applyFont="1" applyFill="1" applyBorder="1" applyAlignment="1">
      <alignment horizontal="center" vertical="center"/>
    </xf>
    <xf numFmtId="0" fontId="0" fillId="3" borderId="56" xfId="0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3" fillId="3" borderId="35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41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60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1" fillId="3" borderId="59" xfId="0" applyFont="1" applyFill="1" applyBorder="1" applyAlignment="1">
      <alignment horizontal="left" vertical="center"/>
    </xf>
    <xf numFmtId="0" fontId="1" fillId="3" borderId="30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3" borderId="5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left"/>
    </xf>
    <xf numFmtId="0" fontId="3" fillId="3" borderId="34" xfId="0" applyFont="1" applyFill="1" applyBorder="1" applyAlignment="1">
      <alignment horizontal="left"/>
    </xf>
    <xf numFmtId="0" fontId="1" fillId="3" borderId="60" xfId="0" applyFont="1" applyFill="1" applyBorder="1" applyAlignment="1">
      <alignment horizontal="left"/>
    </xf>
    <xf numFmtId="0" fontId="1" fillId="3" borderId="57" xfId="0" applyFont="1" applyFill="1" applyBorder="1" applyAlignment="1">
      <alignment horizontal="left"/>
    </xf>
    <xf numFmtId="0" fontId="1" fillId="3" borderId="58" xfId="0" applyFont="1" applyFill="1" applyBorder="1" applyAlignment="1">
      <alignment horizontal="left"/>
    </xf>
    <xf numFmtId="0" fontId="0" fillId="3" borderId="59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5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60" xfId="0" applyFont="1" applyFill="1" applyBorder="1" applyAlignment="1">
      <alignment horizontal="center"/>
    </xf>
    <xf numFmtId="0" fontId="1" fillId="3" borderId="57" xfId="0" applyFont="1" applyFill="1" applyBorder="1" applyAlignment="1">
      <alignment horizontal="center"/>
    </xf>
    <xf numFmtId="0" fontId="1" fillId="3" borderId="58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left"/>
    </xf>
    <xf numFmtId="0" fontId="1" fillId="3" borderId="42" xfId="0" applyFont="1" applyFill="1" applyBorder="1" applyAlignment="1">
      <alignment horizontal="left"/>
    </xf>
    <xf numFmtId="0" fontId="1" fillId="3" borderId="43" xfId="0" applyFont="1" applyFill="1" applyBorder="1" applyAlignment="1">
      <alignment horizontal="left"/>
    </xf>
    <xf numFmtId="0" fontId="1" fillId="3" borderId="31" xfId="0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1" fillId="3" borderId="22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61" xfId="0" applyFont="1" applyFill="1" applyBorder="1" applyAlignment="1">
      <alignment horizontal="left" vertical="center"/>
    </xf>
    <xf numFmtId="0" fontId="1" fillId="3" borderId="65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</cellXfs>
  <cellStyles count="10">
    <cellStyle name="Milliers 2" xfId="2" xr:uid="{00000000-0005-0000-0000-000000000000}"/>
    <cellStyle name="Normal" xfId="0" builtinId="0"/>
    <cellStyle name="Normal 2" xfId="4" xr:uid="{00000000-0005-0000-0000-000002000000}"/>
    <cellStyle name="Normal 2 2" xfId="6" xr:uid="{00000000-0005-0000-0000-000003000000}"/>
    <cellStyle name="Normal 3" xfId="5" xr:uid="{00000000-0005-0000-0000-000004000000}"/>
    <cellStyle name="Normal 3 2" xfId="8" xr:uid="{00000000-0005-0000-0000-000005000000}"/>
    <cellStyle name="Normal 4" xfId="1" xr:uid="{00000000-0005-0000-0000-000006000000}"/>
    <cellStyle name="Percent" xfId="9" builtinId="5"/>
    <cellStyle name="Pourcentage 2" xfId="3" xr:uid="{00000000-0005-0000-0000-000008000000}"/>
    <cellStyle name="Обычный_states_rma" xfId="7" xr:uid="{00000000-0005-0000-0000-000009000000}"/>
  </cellStyles>
  <dxfs count="390"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5</xdr:row>
      <xdr:rowOff>49242</xdr:rowOff>
    </xdr:from>
    <xdr:to>
      <xdr:col>1</xdr:col>
      <xdr:colOff>1085849</xdr:colOff>
      <xdr:row>7</xdr:row>
      <xdr:rowOff>194096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192242"/>
          <a:ext cx="781049" cy="525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342499</xdr:colOff>
      <xdr:row>5</xdr:row>
      <xdr:rowOff>9526</xdr:rowOff>
    </xdr:from>
    <xdr:to>
      <xdr:col>1</xdr:col>
      <xdr:colOff>1163050</xdr:colOff>
      <xdr:row>7</xdr:row>
      <xdr:rowOff>180976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099" y="1152526"/>
          <a:ext cx="820551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571501</xdr:colOff>
      <xdr:row>6</xdr:row>
      <xdr:rowOff>9525</xdr:rowOff>
    </xdr:from>
    <xdr:to>
      <xdr:col>3</xdr:col>
      <xdr:colOff>810627</xdr:colOff>
      <xdr:row>7</xdr:row>
      <xdr:rowOff>304719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1" y="1190625"/>
          <a:ext cx="848726" cy="590469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77</xdr:row>
      <xdr:rowOff>20102</xdr:rowOff>
    </xdr:from>
    <xdr:to>
      <xdr:col>3</xdr:col>
      <xdr:colOff>542925</xdr:colOff>
      <xdr:row>78</xdr:row>
      <xdr:rowOff>371394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1" y="15021977"/>
          <a:ext cx="809624" cy="541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504826</xdr:colOff>
      <xdr:row>4</xdr:row>
      <xdr:rowOff>95250</xdr:rowOff>
    </xdr:from>
    <xdr:to>
      <xdr:col>3</xdr:col>
      <xdr:colOff>58152</xdr:colOff>
      <xdr:row>7</xdr:row>
      <xdr:rowOff>104694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6" y="885825"/>
          <a:ext cx="848726" cy="580944"/>
        </a:xfrm>
        <a:prstGeom prst="rect">
          <a:avLst/>
        </a:prstGeom>
      </xdr:spPr>
    </xdr:pic>
    <xdr:clientData/>
  </xdr:twoCellAnchor>
  <xdr:oneCellAnchor>
    <xdr:from>
      <xdr:col>1</xdr:col>
      <xdr:colOff>523876</xdr:colOff>
      <xdr:row>37</xdr:row>
      <xdr:rowOff>47625</xdr:rowOff>
    </xdr:from>
    <xdr:ext cx="848726" cy="580944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6" y="6400800"/>
          <a:ext cx="848726" cy="58094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cean21\GOLD_Analysis\ZAK\2018_janjun\ADS_REPORT_ALL_janjun18.TX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cean21\GOLD_Analysis\ZAK\2018_janjun\RCP_REPORT_ALL_janjun18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S_REPORT_ALL_janjun18"/>
    </sheetNames>
    <sheetDataSet>
      <sheetData sheetId="0" refreshError="1">
        <row r="4">
          <cell r="A4" t="str">
            <v xml:space="preserve">XXP </v>
          </cell>
          <cell r="B4">
            <v>893991</v>
          </cell>
          <cell r="C4">
            <v>0.98819999999999997</v>
          </cell>
          <cell r="D4">
            <v>0.99539999999999995</v>
          </cell>
        </row>
        <row r="5">
          <cell r="A5" t="str">
            <v>POR1</v>
          </cell>
          <cell r="B5">
            <v>490353</v>
          </cell>
          <cell r="C5">
            <v>0.99070000000000003</v>
          </cell>
          <cell r="D5">
            <v>0.99570000000000003</v>
          </cell>
        </row>
        <row r="6">
          <cell r="A6" t="str">
            <v xml:space="preserve">XXA </v>
          </cell>
          <cell r="B6">
            <v>452503</v>
          </cell>
          <cell r="C6">
            <v>0.99150000000000005</v>
          </cell>
          <cell r="D6">
            <v>0.99680000000000002</v>
          </cell>
        </row>
        <row r="7">
          <cell r="A7" t="str">
            <v xml:space="preserve">IG1 </v>
          </cell>
          <cell r="B7">
            <v>436191</v>
          </cell>
          <cell r="C7">
            <v>0.96230000000000004</v>
          </cell>
          <cell r="D7">
            <v>0.98740000000000006</v>
          </cell>
        </row>
        <row r="8">
          <cell r="A8" t="str">
            <v>APK1</v>
          </cell>
          <cell r="B8">
            <v>433851</v>
          </cell>
          <cell r="C8">
            <v>0.99350000000000005</v>
          </cell>
          <cell r="D8">
            <v>0.99729999999999996</v>
          </cell>
        </row>
        <row r="9">
          <cell r="A9" t="str">
            <v xml:space="preserve">XXH </v>
          </cell>
          <cell r="B9">
            <v>405757</v>
          </cell>
          <cell r="C9">
            <v>0.98329999999999995</v>
          </cell>
          <cell r="D9">
            <v>0.995</v>
          </cell>
        </row>
        <row r="10">
          <cell r="A10" t="str">
            <v>AME1</v>
          </cell>
          <cell r="B10">
            <v>349134</v>
          </cell>
          <cell r="C10">
            <v>0.9879</v>
          </cell>
          <cell r="D10">
            <v>0.99429999999999996</v>
          </cell>
        </row>
        <row r="11">
          <cell r="A11" t="str">
            <v>IGW1</v>
          </cell>
          <cell r="B11">
            <v>150180</v>
          </cell>
          <cell r="C11">
            <v>0.97460000000000002</v>
          </cell>
          <cell r="D11">
            <v>0.99019999999999997</v>
          </cell>
        </row>
        <row r="12">
          <cell r="A12" t="str">
            <v>MTS1</v>
          </cell>
          <cell r="B12">
            <v>139940</v>
          </cell>
          <cell r="C12">
            <v>0.99309999999999998</v>
          </cell>
          <cell r="D12">
            <v>0.99739999999999995</v>
          </cell>
        </row>
        <row r="13">
          <cell r="A13" t="str">
            <v xml:space="preserve">XXU </v>
          </cell>
          <cell r="B13">
            <v>84867</v>
          </cell>
          <cell r="C13">
            <v>0.9748</v>
          </cell>
          <cell r="D13">
            <v>0.99299999999999999</v>
          </cell>
        </row>
        <row r="14">
          <cell r="A14" t="str">
            <v>AME2</v>
          </cell>
          <cell r="B14">
            <v>46929</v>
          </cell>
          <cell r="C14">
            <v>0.98980000000000001</v>
          </cell>
          <cell r="D14">
            <v>0.99590000000000001</v>
          </cell>
        </row>
        <row r="15">
          <cell r="A15" t="str">
            <v xml:space="preserve">XXL </v>
          </cell>
          <cell r="B15">
            <v>40425</v>
          </cell>
          <cell r="C15">
            <v>0.98129999999999995</v>
          </cell>
          <cell r="D15">
            <v>0.99250000000000005</v>
          </cell>
        </row>
        <row r="16">
          <cell r="A16" t="str">
            <v xml:space="preserve">XXW </v>
          </cell>
          <cell r="B16">
            <v>39377</v>
          </cell>
          <cell r="C16">
            <v>0.96360000000000001</v>
          </cell>
          <cell r="D16">
            <v>0.98880000000000001</v>
          </cell>
        </row>
        <row r="17">
          <cell r="A17" t="str">
            <v xml:space="preserve">GUM </v>
          </cell>
          <cell r="B17">
            <v>30658</v>
          </cell>
          <cell r="C17">
            <v>0.99729999999999996</v>
          </cell>
          <cell r="D17">
            <v>0.99880000000000002</v>
          </cell>
        </row>
        <row r="18">
          <cell r="A18" t="str">
            <v xml:space="preserve">ITO </v>
          </cell>
          <cell r="B18">
            <v>27774</v>
          </cell>
          <cell r="C18">
            <v>0.99099999999999999</v>
          </cell>
          <cell r="D18">
            <v>0.99719999999999998</v>
          </cell>
        </row>
        <row r="19">
          <cell r="A19" t="str">
            <v xml:space="preserve">OTH </v>
          </cell>
          <cell r="B19">
            <v>26554</v>
          </cell>
          <cell r="C19">
            <v>0.98150000000000004</v>
          </cell>
          <cell r="D19">
            <v>0.99409999999999998</v>
          </cell>
        </row>
        <row r="20">
          <cell r="A20" t="str">
            <v xml:space="preserve">ACV </v>
          </cell>
          <cell r="B20">
            <v>26001</v>
          </cell>
          <cell r="C20">
            <v>0.98419999999999996</v>
          </cell>
          <cell r="D20">
            <v>0.99329999999999996</v>
          </cell>
        </row>
        <row r="21">
          <cell r="A21" t="str">
            <v>GUM1</v>
          </cell>
          <cell r="B21">
            <v>21693</v>
          </cell>
          <cell r="C21">
            <v>0.99880000000000002</v>
          </cell>
          <cell r="D21">
            <v>0.99980000000000002</v>
          </cell>
        </row>
        <row r="22">
          <cell r="A22" t="str">
            <v>OTHV</v>
          </cell>
          <cell r="B22">
            <v>17209</v>
          </cell>
          <cell r="C22">
            <v>0.9819</v>
          </cell>
          <cell r="D22">
            <v>0.99790000000000001</v>
          </cell>
        </row>
        <row r="23">
          <cell r="A23" t="str">
            <v>OGG1</v>
          </cell>
          <cell r="B23">
            <v>17114</v>
          </cell>
          <cell r="C23">
            <v>0.96889999999999998</v>
          </cell>
          <cell r="D23">
            <v>0.98729999999999996</v>
          </cell>
        </row>
        <row r="24">
          <cell r="A24" t="str">
            <v xml:space="preserve">H02 </v>
          </cell>
          <cell r="B24">
            <v>16524</v>
          </cell>
          <cell r="C24">
            <v>0.69689999999999996</v>
          </cell>
          <cell r="D24">
            <v>0.83740000000000003</v>
          </cell>
        </row>
        <row r="25">
          <cell r="A25" t="str">
            <v xml:space="preserve">OAK </v>
          </cell>
          <cell r="B25">
            <v>14898</v>
          </cell>
          <cell r="C25">
            <v>0.96689999999999998</v>
          </cell>
          <cell r="D25">
            <v>0.9899</v>
          </cell>
        </row>
        <row r="26">
          <cell r="A26" t="str">
            <v xml:space="preserve">LAX </v>
          </cell>
          <cell r="B26">
            <v>14857</v>
          </cell>
          <cell r="C26">
            <v>0.98819999999999997</v>
          </cell>
          <cell r="D26">
            <v>0.99519999999999997</v>
          </cell>
        </row>
        <row r="27">
          <cell r="A27" t="str">
            <v xml:space="preserve">CDB </v>
          </cell>
          <cell r="B27">
            <v>14077</v>
          </cell>
          <cell r="C27">
            <v>0.99470000000000003</v>
          </cell>
          <cell r="D27">
            <v>0.99780000000000002</v>
          </cell>
        </row>
        <row r="28">
          <cell r="A28" t="str">
            <v xml:space="preserve">SFO </v>
          </cell>
          <cell r="B28">
            <v>13944</v>
          </cell>
          <cell r="C28">
            <v>0.99739999999999995</v>
          </cell>
          <cell r="D28">
            <v>0.99960000000000004</v>
          </cell>
        </row>
        <row r="29">
          <cell r="A29" t="str">
            <v xml:space="preserve">OGG </v>
          </cell>
          <cell r="B29">
            <v>13769</v>
          </cell>
          <cell r="C29">
            <v>0.96879999999999999</v>
          </cell>
          <cell r="D29">
            <v>0.99219999999999997</v>
          </cell>
        </row>
        <row r="30">
          <cell r="A30" t="str">
            <v xml:space="preserve">HNL </v>
          </cell>
          <cell r="B30">
            <v>13715</v>
          </cell>
          <cell r="C30">
            <v>0.99480000000000002</v>
          </cell>
          <cell r="D30">
            <v>0.99819999999999998</v>
          </cell>
        </row>
        <row r="31">
          <cell r="A31" t="str">
            <v>OAKV</v>
          </cell>
          <cell r="B31">
            <v>12237</v>
          </cell>
          <cell r="C31">
            <v>0.99650000000000005</v>
          </cell>
          <cell r="D31">
            <v>0.99890000000000001</v>
          </cell>
        </row>
        <row r="32">
          <cell r="A32" t="str">
            <v>ITOV</v>
          </cell>
          <cell r="B32">
            <v>11999</v>
          </cell>
          <cell r="C32">
            <v>0.99790000000000001</v>
          </cell>
          <cell r="D32">
            <v>0.99929999999999997</v>
          </cell>
        </row>
        <row r="33">
          <cell r="A33" t="str">
            <v>HNLV</v>
          </cell>
          <cell r="B33">
            <v>10487</v>
          </cell>
          <cell r="C33">
            <v>0.99909999999999999</v>
          </cell>
          <cell r="D33">
            <v>0.99980000000000002</v>
          </cell>
        </row>
        <row r="34">
          <cell r="A34" t="str">
            <v>OGGV</v>
          </cell>
          <cell r="B34">
            <v>10418</v>
          </cell>
          <cell r="C34">
            <v>0.99399999999999999</v>
          </cell>
          <cell r="D34">
            <v>0.99839999999999995</v>
          </cell>
        </row>
        <row r="35">
          <cell r="A35" t="str">
            <v>ACVV</v>
          </cell>
          <cell r="B35">
            <v>9931</v>
          </cell>
          <cell r="C35">
            <v>0.97719999999999996</v>
          </cell>
          <cell r="D35">
            <v>0.99550000000000005</v>
          </cell>
        </row>
        <row r="36">
          <cell r="A36" t="str">
            <v xml:space="preserve">ADK </v>
          </cell>
          <cell r="B36">
            <v>9208</v>
          </cell>
          <cell r="C36">
            <v>0.99319999999999997</v>
          </cell>
          <cell r="D36">
            <v>0.99760000000000004</v>
          </cell>
        </row>
        <row r="37">
          <cell r="A37" t="str">
            <v xml:space="preserve">H01 </v>
          </cell>
          <cell r="B37">
            <v>8760</v>
          </cell>
          <cell r="C37">
            <v>0.72330000000000005</v>
          </cell>
          <cell r="D37">
            <v>0.86460000000000004</v>
          </cell>
        </row>
        <row r="38">
          <cell r="A38" t="str">
            <v>LNY1</v>
          </cell>
          <cell r="B38">
            <v>7724</v>
          </cell>
          <cell r="C38">
            <v>0.99660000000000004</v>
          </cell>
          <cell r="D38">
            <v>0.99790000000000001</v>
          </cell>
        </row>
        <row r="39">
          <cell r="A39" t="str">
            <v>LAXV</v>
          </cell>
          <cell r="B39">
            <v>7001</v>
          </cell>
          <cell r="C39">
            <v>0.99309999999999998</v>
          </cell>
          <cell r="D39">
            <v>0.99929999999999997</v>
          </cell>
        </row>
        <row r="40">
          <cell r="A40" t="str">
            <v>LIHV</v>
          </cell>
          <cell r="B40">
            <v>6558</v>
          </cell>
          <cell r="C40">
            <v>0.99760000000000004</v>
          </cell>
          <cell r="D40">
            <v>0.99950000000000006</v>
          </cell>
        </row>
        <row r="41">
          <cell r="A41" t="str">
            <v>IOR2</v>
          </cell>
          <cell r="B41">
            <v>5923</v>
          </cell>
          <cell r="C41">
            <v>0.98750000000000004</v>
          </cell>
          <cell r="D41">
            <v>0.99609999999999999</v>
          </cell>
        </row>
        <row r="42">
          <cell r="A42" t="str">
            <v>SEAV</v>
          </cell>
          <cell r="B42">
            <v>5502</v>
          </cell>
          <cell r="C42">
            <v>0.99839999999999995</v>
          </cell>
          <cell r="D42">
            <v>0.99950000000000006</v>
          </cell>
        </row>
        <row r="43">
          <cell r="A43" t="str">
            <v>ITO1</v>
          </cell>
          <cell r="B43">
            <v>5259</v>
          </cell>
          <cell r="C43">
            <v>0.996</v>
          </cell>
          <cell r="D43">
            <v>0.99660000000000004</v>
          </cell>
        </row>
        <row r="44">
          <cell r="A44" t="str">
            <v>OAK8</v>
          </cell>
          <cell r="B44">
            <v>5181</v>
          </cell>
          <cell r="C44">
            <v>0.98939999999999995</v>
          </cell>
          <cell r="D44">
            <v>0.99670000000000003</v>
          </cell>
        </row>
        <row r="45">
          <cell r="A45" t="str">
            <v xml:space="preserve">LIH </v>
          </cell>
          <cell r="B45">
            <v>4942</v>
          </cell>
          <cell r="C45">
            <v>0.98809999999999998</v>
          </cell>
          <cell r="D45">
            <v>0.99619999999999997</v>
          </cell>
        </row>
        <row r="46">
          <cell r="A46" t="str">
            <v>AOW2</v>
          </cell>
          <cell r="B46">
            <v>4362</v>
          </cell>
          <cell r="C46">
            <v>0.98070000000000002</v>
          </cell>
          <cell r="D46">
            <v>0.99060000000000004</v>
          </cell>
        </row>
        <row r="47">
          <cell r="A47" t="str">
            <v>KOAV</v>
          </cell>
          <cell r="B47">
            <v>4303</v>
          </cell>
          <cell r="C47">
            <v>0.99880000000000002</v>
          </cell>
          <cell r="D47">
            <v>0.99980000000000002</v>
          </cell>
        </row>
        <row r="48">
          <cell r="A48" t="str">
            <v xml:space="preserve">ADQ </v>
          </cell>
          <cell r="B48">
            <v>4184</v>
          </cell>
          <cell r="C48">
            <v>0.98519999999999996</v>
          </cell>
          <cell r="D48">
            <v>0.99470000000000003</v>
          </cell>
        </row>
        <row r="49">
          <cell r="A49" t="str">
            <v xml:space="preserve">KOA </v>
          </cell>
          <cell r="B49">
            <v>4143</v>
          </cell>
          <cell r="C49">
            <v>0.99860000000000004</v>
          </cell>
          <cell r="D49">
            <v>0.99929999999999997</v>
          </cell>
        </row>
        <row r="50">
          <cell r="A50" t="str">
            <v>SBAV</v>
          </cell>
          <cell r="B50">
            <v>3994</v>
          </cell>
          <cell r="C50">
            <v>0.99350000000000005</v>
          </cell>
          <cell r="D50">
            <v>0.99919999999999998</v>
          </cell>
        </row>
        <row r="51">
          <cell r="A51" t="str">
            <v>SFOV</v>
          </cell>
          <cell r="B51">
            <v>3807</v>
          </cell>
          <cell r="C51">
            <v>0.99709999999999999</v>
          </cell>
          <cell r="D51">
            <v>0.99890000000000001</v>
          </cell>
        </row>
        <row r="52">
          <cell r="A52" t="str">
            <v>HNL1</v>
          </cell>
          <cell r="B52">
            <v>3795</v>
          </cell>
          <cell r="C52">
            <v>0.98870000000000002</v>
          </cell>
          <cell r="D52">
            <v>0.996</v>
          </cell>
        </row>
        <row r="53">
          <cell r="A53" t="str">
            <v xml:space="preserve">SMF </v>
          </cell>
          <cell r="B53">
            <v>3690</v>
          </cell>
          <cell r="C53">
            <v>0.99590000000000001</v>
          </cell>
          <cell r="D53">
            <v>0.99809999999999999</v>
          </cell>
        </row>
        <row r="54">
          <cell r="A54" t="str">
            <v xml:space="preserve">XXS </v>
          </cell>
          <cell r="B54">
            <v>3654</v>
          </cell>
          <cell r="C54">
            <v>0.93289999999999995</v>
          </cell>
          <cell r="D54">
            <v>0.97809999999999997</v>
          </cell>
        </row>
        <row r="55">
          <cell r="A55" t="str">
            <v xml:space="preserve">KTN </v>
          </cell>
          <cell r="B55">
            <v>3450</v>
          </cell>
          <cell r="C55">
            <v>0.96640000000000004</v>
          </cell>
          <cell r="D55">
            <v>0.98670000000000002</v>
          </cell>
        </row>
        <row r="56">
          <cell r="A56" t="str">
            <v>LIH1</v>
          </cell>
          <cell r="B56">
            <v>3380</v>
          </cell>
          <cell r="C56">
            <v>0.99409999999999998</v>
          </cell>
          <cell r="D56">
            <v>0.99650000000000005</v>
          </cell>
        </row>
        <row r="57">
          <cell r="A57" t="str">
            <v xml:space="preserve">SAN </v>
          </cell>
          <cell r="B57">
            <v>3249</v>
          </cell>
          <cell r="C57">
            <v>0.99850000000000005</v>
          </cell>
          <cell r="D57">
            <v>0.99909999999999999</v>
          </cell>
        </row>
        <row r="58">
          <cell r="A58" t="str">
            <v xml:space="preserve">AKN </v>
          </cell>
          <cell r="B58">
            <v>3216</v>
          </cell>
          <cell r="C58">
            <v>0.98509999999999998</v>
          </cell>
          <cell r="D58">
            <v>0.99280000000000002</v>
          </cell>
        </row>
        <row r="59">
          <cell r="A59" t="str">
            <v xml:space="preserve">SEA </v>
          </cell>
          <cell r="B59">
            <v>3099</v>
          </cell>
          <cell r="C59">
            <v>0.98740000000000006</v>
          </cell>
          <cell r="D59">
            <v>0.99390000000000001</v>
          </cell>
        </row>
        <row r="60">
          <cell r="A60" t="str">
            <v xml:space="preserve">STS </v>
          </cell>
          <cell r="B60">
            <v>3099</v>
          </cell>
          <cell r="C60">
            <v>0.99450000000000005</v>
          </cell>
          <cell r="D60">
            <v>0.99870000000000003</v>
          </cell>
        </row>
        <row r="61">
          <cell r="A61" t="str">
            <v xml:space="preserve">DUT </v>
          </cell>
          <cell r="B61">
            <v>3095</v>
          </cell>
          <cell r="C61">
            <v>0.98509999999999998</v>
          </cell>
          <cell r="D61">
            <v>0.9919</v>
          </cell>
        </row>
        <row r="62">
          <cell r="A62" t="str">
            <v>EUG1</v>
          </cell>
          <cell r="B62">
            <v>2928</v>
          </cell>
          <cell r="C62">
            <v>0.99039999999999995</v>
          </cell>
          <cell r="D62">
            <v>0.998</v>
          </cell>
        </row>
        <row r="63">
          <cell r="A63" t="str">
            <v xml:space="preserve">XXI </v>
          </cell>
          <cell r="B63">
            <v>2874</v>
          </cell>
          <cell r="C63">
            <v>0.98019999999999996</v>
          </cell>
          <cell r="D63">
            <v>0.99439999999999995</v>
          </cell>
        </row>
        <row r="64">
          <cell r="A64" t="str">
            <v xml:space="preserve">SBP </v>
          </cell>
          <cell r="B64">
            <v>2773</v>
          </cell>
          <cell r="C64">
            <v>0.94369999999999998</v>
          </cell>
          <cell r="D64">
            <v>0.97909999999999997</v>
          </cell>
        </row>
        <row r="65">
          <cell r="A65" t="str">
            <v>SBA1</v>
          </cell>
          <cell r="B65">
            <v>2680</v>
          </cell>
          <cell r="C65">
            <v>0.97719999999999996</v>
          </cell>
          <cell r="D65">
            <v>0.99250000000000005</v>
          </cell>
        </row>
        <row r="66">
          <cell r="A66" t="str">
            <v xml:space="preserve">H16 </v>
          </cell>
          <cell r="B66">
            <v>2450</v>
          </cell>
          <cell r="C66">
            <v>0.77390000000000003</v>
          </cell>
          <cell r="D66">
            <v>0.88980000000000004</v>
          </cell>
        </row>
        <row r="67">
          <cell r="A67" t="str">
            <v>SANV</v>
          </cell>
          <cell r="B67">
            <v>2368</v>
          </cell>
          <cell r="C67">
            <v>0.99870000000000003</v>
          </cell>
          <cell r="D67">
            <v>0.99960000000000004</v>
          </cell>
        </row>
        <row r="68">
          <cell r="A68" t="str">
            <v xml:space="preserve">SPN </v>
          </cell>
          <cell r="B68">
            <v>2332</v>
          </cell>
          <cell r="C68">
            <v>0.99399999999999999</v>
          </cell>
          <cell r="D68">
            <v>0.997</v>
          </cell>
        </row>
        <row r="69">
          <cell r="A69" t="str">
            <v>APC1</v>
          </cell>
          <cell r="B69">
            <v>2100</v>
          </cell>
          <cell r="C69">
            <v>0.99760000000000004</v>
          </cell>
          <cell r="D69">
            <v>0.99860000000000004</v>
          </cell>
        </row>
        <row r="70">
          <cell r="A70" t="str">
            <v>SJC8</v>
          </cell>
          <cell r="B70">
            <v>1819</v>
          </cell>
          <cell r="C70">
            <v>0.98080000000000001</v>
          </cell>
          <cell r="D70">
            <v>0.99780000000000002</v>
          </cell>
        </row>
        <row r="71">
          <cell r="A71" t="str">
            <v>PDXV</v>
          </cell>
          <cell r="B71">
            <v>1752</v>
          </cell>
          <cell r="C71">
            <v>0.99890000000000001</v>
          </cell>
          <cell r="D71">
            <v>1</v>
          </cell>
        </row>
        <row r="72">
          <cell r="A72" t="str">
            <v>ACV1</v>
          </cell>
          <cell r="B72">
            <v>1747</v>
          </cell>
          <cell r="C72">
            <v>0.98680000000000001</v>
          </cell>
          <cell r="D72">
            <v>0.99890000000000001</v>
          </cell>
        </row>
        <row r="73">
          <cell r="A73" t="str">
            <v>HNL2</v>
          </cell>
          <cell r="B73">
            <v>1715</v>
          </cell>
          <cell r="C73">
            <v>0.98780000000000001</v>
          </cell>
          <cell r="D73">
            <v>0.99650000000000005</v>
          </cell>
        </row>
        <row r="74">
          <cell r="A74" t="str">
            <v xml:space="preserve">SJC </v>
          </cell>
          <cell r="B74">
            <v>1675</v>
          </cell>
          <cell r="C74">
            <v>0.99639999999999995</v>
          </cell>
          <cell r="D74">
            <v>0.99760000000000004</v>
          </cell>
        </row>
        <row r="75">
          <cell r="A75" t="str">
            <v>STSV</v>
          </cell>
          <cell r="B75">
            <v>1663</v>
          </cell>
          <cell r="C75">
            <v>0.99219999999999997</v>
          </cell>
          <cell r="D75">
            <v>0.99939999999999996</v>
          </cell>
        </row>
        <row r="76">
          <cell r="A76" t="str">
            <v xml:space="preserve">EDW </v>
          </cell>
          <cell r="B76">
            <v>1658</v>
          </cell>
          <cell r="C76">
            <v>0.99880000000000002</v>
          </cell>
          <cell r="D76">
            <v>0.99939999999999996</v>
          </cell>
        </row>
        <row r="77">
          <cell r="A77" t="str">
            <v>LAX9</v>
          </cell>
          <cell r="B77">
            <v>1588</v>
          </cell>
          <cell r="C77">
            <v>0.99939999999999996</v>
          </cell>
          <cell r="D77">
            <v>1</v>
          </cell>
        </row>
        <row r="78">
          <cell r="A78" t="str">
            <v xml:space="preserve">CRQ </v>
          </cell>
          <cell r="B78">
            <v>1587</v>
          </cell>
          <cell r="C78">
            <v>0.94899999999999995</v>
          </cell>
          <cell r="D78">
            <v>0.98109999999999997</v>
          </cell>
        </row>
        <row r="79">
          <cell r="A79" t="str">
            <v xml:space="preserve">SBA </v>
          </cell>
          <cell r="B79">
            <v>1578</v>
          </cell>
          <cell r="C79">
            <v>0.9677</v>
          </cell>
          <cell r="D79">
            <v>0.98480000000000001</v>
          </cell>
        </row>
        <row r="80">
          <cell r="A80" t="str">
            <v>SFO9</v>
          </cell>
          <cell r="B80">
            <v>1575</v>
          </cell>
          <cell r="C80">
            <v>0.96760000000000002</v>
          </cell>
          <cell r="D80">
            <v>0.99490000000000001</v>
          </cell>
        </row>
        <row r="81">
          <cell r="A81" t="str">
            <v>LAX8</v>
          </cell>
          <cell r="B81">
            <v>1424</v>
          </cell>
          <cell r="C81">
            <v>0.99790000000000001</v>
          </cell>
          <cell r="D81">
            <v>0.99860000000000004</v>
          </cell>
        </row>
        <row r="82">
          <cell r="A82" t="str">
            <v>SAN1</v>
          </cell>
          <cell r="B82">
            <v>1397</v>
          </cell>
          <cell r="C82">
            <v>0.95850000000000002</v>
          </cell>
          <cell r="D82">
            <v>0.9778</v>
          </cell>
        </row>
        <row r="83">
          <cell r="A83" t="str">
            <v>SMFV</v>
          </cell>
          <cell r="B83">
            <v>1375</v>
          </cell>
          <cell r="C83">
            <v>0.99419999999999997</v>
          </cell>
          <cell r="D83">
            <v>1</v>
          </cell>
        </row>
        <row r="84">
          <cell r="A84" t="str">
            <v>OAK2</v>
          </cell>
          <cell r="B84">
            <v>1337</v>
          </cell>
          <cell r="C84">
            <v>0.99850000000000005</v>
          </cell>
          <cell r="D84">
            <v>0.99929999999999997</v>
          </cell>
        </row>
        <row r="85">
          <cell r="A85" t="str">
            <v>SMF8</v>
          </cell>
          <cell r="B85">
            <v>1333</v>
          </cell>
          <cell r="C85">
            <v>0.99919999999999998</v>
          </cell>
          <cell r="D85">
            <v>0.99919999999999998</v>
          </cell>
        </row>
        <row r="86">
          <cell r="A86" t="str">
            <v>SMXV</v>
          </cell>
          <cell r="B86">
            <v>1265</v>
          </cell>
          <cell r="C86">
            <v>0.99450000000000005</v>
          </cell>
          <cell r="D86">
            <v>0.99919999999999998</v>
          </cell>
        </row>
        <row r="87">
          <cell r="A87" t="str">
            <v>LAX7</v>
          </cell>
          <cell r="B87">
            <v>1243</v>
          </cell>
          <cell r="C87">
            <v>0.96860000000000002</v>
          </cell>
          <cell r="D87">
            <v>0.99760000000000004</v>
          </cell>
        </row>
        <row r="88">
          <cell r="A88" t="str">
            <v>OAK1</v>
          </cell>
          <cell r="B88">
            <v>1229</v>
          </cell>
          <cell r="C88">
            <v>0.98209999999999997</v>
          </cell>
          <cell r="D88">
            <v>0.99019999999999997</v>
          </cell>
        </row>
        <row r="89">
          <cell r="A89" t="str">
            <v>SJCV</v>
          </cell>
          <cell r="B89">
            <v>1203</v>
          </cell>
          <cell r="C89">
            <v>0.99919999999999998</v>
          </cell>
          <cell r="D89">
            <v>0.99919999999999998</v>
          </cell>
        </row>
        <row r="90">
          <cell r="A90" t="str">
            <v xml:space="preserve">SYA </v>
          </cell>
          <cell r="B90">
            <v>1182</v>
          </cell>
          <cell r="C90">
            <v>0.99490000000000001</v>
          </cell>
          <cell r="D90">
            <v>0.99660000000000004</v>
          </cell>
        </row>
        <row r="91">
          <cell r="A91" t="str">
            <v>SFO8</v>
          </cell>
          <cell r="B91">
            <v>1095</v>
          </cell>
          <cell r="C91">
            <v>0.96989999999999998</v>
          </cell>
          <cell r="D91">
            <v>0.99819999999999998</v>
          </cell>
        </row>
        <row r="92">
          <cell r="A92" t="str">
            <v xml:space="preserve">SMX </v>
          </cell>
          <cell r="B92">
            <v>1034</v>
          </cell>
          <cell r="C92">
            <v>0.97489999999999999</v>
          </cell>
          <cell r="D92">
            <v>0.99709999999999999</v>
          </cell>
        </row>
        <row r="93">
          <cell r="A93" t="str">
            <v xml:space="preserve">YYJ </v>
          </cell>
          <cell r="B93">
            <v>1028</v>
          </cell>
          <cell r="C93">
            <v>0.99809999999999999</v>
          </cell>
          <cell r="D93">
            <v>1</v>
          </cell>
        </row>
        <row r="94">
          <cell r="A94" t="str">
            <v>LAX1</v>
          </cell>
          <cell r="B94">
            <v>987</v>
          </cell>
          <cell r="C94">
            <v>0.9919</v>
          </cell>
          <cell r="D94">
            <v>0.997</v>
          </cell>
        </row>
        <row r="95">
          <cell r="A95" t="str">
            <v xml:space="preserve">YVR </v>
          </cell>
          <cell r="B95">
            <v>888</v>
          </cell>
          <cell r="C95">
            <v>0.99319999999999997</v>
          </cell>
          <cell r="D95">
            <v>0.99770000000000003</v>
          </cell>
        </row>
        <row r="96">
          <cell r="A96" t="str">
            <v>OAK7</v>
          </cell>
          <cell r="B96">
            <v>861</v>
          </cell>
          <cell r="C96">
            <v>0.98370000000000002</v>
          </cell>
          <cell r="D96">
            <v>0.99070000000000003</v>
          </cell>
        </row>
        <row r="97">
          <cell r="A97" t="str">
            <v>ONT8</v>
          </cell>
          <cell r="B97">
            <v>838</v>
          </cell>
          <cell r="C97">
            <v>0.99639999999999995</v>
          </cell>
          <cell r="D97">
            <v>0.99880000000000002</v>
          </cell>
        </row>
        <row r="98">
          <cell r="A98" t="str">
            <v>SBP1</v>
          </cell>
          <cell r="B98">
            <v>826</v>
          </cell>
          <cell r="C98">
            <v>0.98909999999999998</v>
          </cell>
          <cell r="D98">
            <v>0.99760000000000004</v>
          </cell>
        </row>
        <row r="99">
          <cell r="A99" t="str">
            <v>SNA7</v>
          </cell>
          <cell r="B99">
            <v>826</v>
          </cell>
          <cell r="C99">
            <v>0.99880000000000002</v>
          </cell>
          <cell r="D99">
            <v>1</v>
          </cell>
        </row>
        <row r="100">
          <cell r="A100" t="str">
            <v>ONT7</v>
          </cell>
          <cell r="B100">
            <v>821</v>
          </cell>
          <cell r="C100">
            <v>0.99629999999999996</v>
          </cell>
          <cell r="D100">
            <v>0.99760000000000004</v>
          </cell>
        </row>
        <row r="101">
          <cell r="A101" t="str">
            <v xml:space="preserve">MRY </v>
          </cell>
          <cell r="B101">
            <v>817</v>
          </cell>
          <cell r="C101">
            <v>1</v>
          </cell>
          <cell r="D101">
            <v>1</v>
          </cell>
        </row>
        <row r="102">
          <cell r="A102" t="str">
            <v xml:space="preserve">H05 </v>
          </cell>
          <cell r="B102">
            <v>807</v>
          </cell>
          <cell r="C102">
            <v>0.62450000000000006</v>
          </cell>
          <cell r="D102">
            <v>0.80920000000000003</v>
          </cell>
        </row>
        <row r="103">
          <cell r="A103" t="str">
            <v>VNY7</v>
          </cell>
          <cell r="B103">
            <v>800</v>
          </cell>
          <cell r="C103">
            <v>1</v>
          </cell>
          <cell r="D103">
            <v>1</v>
          </cell>
        </row>
        <row r="104">
          <cell r="A104" t="str">
            <v xml:space="preserve">RDD </v>
          </cell>
          <cell r="B104">
            <v>777</v>
          </cell>
          <cell r="C104">
            <v>0.97809999999999997</v>
          </cell>
          <cell r="D104">
            <v>0.99870000000000003</v>
          </cell>
        </row>
        <row r="105">
          <cell r="A105" t="str">
            <v>MRY1</v>
          </cell>
          <cell r="B105">
            <v>753</v>
          </cell>
          <cell r="C105">
            <v>0.99870000000000003</v>
          </cell>
          <cell r="D105">
            <v>1</v>
          </cell>
        </row>
        <row r="106">
          <cell r="A106" t="str">
            <v>ONTV</v>
          </cell>
          <cell r="B106">
            <v>743</v>
          </cell>
          <cell r="C106">
            <v>0.99460000000000004</v>
          </cell>
          <cell r="D106">
            <v>1</v>
          </cell>
        </row>
        <row r="107">
          <cell r="A107" t="str">
            <v>SBPV</v>
          </cell>
          <cell r="B107">
            <v>726</v>
          </cell>
          <cell r="C107">
            <v>0.98209999999999997</v>
          </cell>
          <cell r="D107">
            <v>0.99719999999999998</v>
          </cell>
        </row>
        <row r="108">
          <cell r="A108" t="str">
            <v>BUR7</v>
          </cell>
          <cell r="B108">
            <v>692</v>
          </cell>
          <cell r="C108">
            <v>0.99570000000000003</v>
          </cell>
          <cell r="D108">
            <v>0.99860000000000004</v>
          </cell>
        </row>
        <row r="109">
          <cell r="A109" t="str">
            <v xml:space="preserve">H04 </v>
          </cell>
          <cell r="B109">
            <v>674</v>
          </cell>
          <cell r="C109">
            <v>0.52080000000000004</v>
          </cell>
          <cell r="D109">
            <v>0.74780000000000002</v>
          </cell>
        </row>
        <row r="110">
          <cell r="A110" t="str">
            <v>SNAV</v>
          </cell>
          <cell r="B110">
            <v>637</v>
          </cell>
          <cell r="C110">
            <v>1</v>
          </cell>
          <cell r="D110">
            <v>1</v>
          </cell>
        </row>
        <row r="111">
          <cell r="A111" t="str">
            <v xml:space="preserve">H09 </v>
          </cell>
          <cell r="B111">
            <v>636</v>
          </cell>
          <cell r="C111">
            <v>0.61950000000000005</v>
          </cell>
          <cell r="D111">
            <v>0.77990000000000004</v>
          </cell>
        </row>
        <row r="112">
          <cell r="A112" t="str">
            <v>EUGV</v>
          </cell>
          <cell r="B112">
            <v>607</v>
          </cell>
          <cell r="C112">
            <v>1</v>
          </cell>
          <cell r="D112">
            <v>1</v>
          </cell>
        </row>
        <row r="113">
          <cell r="A113" t="str">
            <v xml:space="preserve">YZT </v>
          </cell>
          <cell r="B113">
            <v>601</v>
          </cell>
          <cell r="C113">
            <v>0.98170000000000002</v>
          </cell>
          <cell r="D113">
            <v>0.99</v>
          </cell>
        </row>
        <row r="114">
          <cell r="A114" t="str">
            <v>KOA1</v>
          </cell>
          <cell r="B114">
            <v>564</v>
          </cell>
          <cell r="C114">
            <v>1</v>
          </cell>
          <cell r="D114">
            <v>1</v>
          </cell>
        </row>
        <row r="115">
          <cell r="A115" t="str">
            <v>LAX2</v>
          </cell>
          <cell r="B115">
            <v>556</v>
          </cell>
          <cell r="C115">
            <v>0.99280000000000002</v>
          </cell>
          <cell r="D115">
            <v>0.99639999999999995</v>
          </cell>
        </row>
        <row r="116">
          <cell r="A116" t="str">
            <v xml:space="preserve">TPH </v>
          </cell>
          <cell r="B116">
            <v>513</v>
          </cell>
          <cell r="C116">
            <v>1</v>
          </cell>
          <cell r="D116">
            <v>1</v>
          </cell>
        </row>
        <row r="117">
          <cell r="A117" t="str">
            <v>AMR9</v>
          </cell>
          <cell r="B117">
            <v>508</v>
          </cell>
          <cell r="C117">
            <v>0.98429999999999995</v>
          </cell>
          <cell r="D117">
            <v>0.99409999999999998</v>
          </cell>
        </row>
        <row r="118">
          <cell r="A118" t="str">
            <v>ANCV</v>
          </cell>
          <cell r="B118">
            <v>497</v>
          </cell>
          <cell r="C118">
            <v>0.998</v>
          </cell>
          <cell r="D118">
            <v>1</v>
          </cell>
        </row>
        <row r="119">
          <cell r="A119" t="str">
            <v>LASV</v>
          </cell>
          <cell r="B119">
            <v>438</v>
          </cell>
          <cell r="C119">
            <v>1</v>
          </cell>
          <cell r="D119">
            <v>1</v>
          </cell>
        </row>
        <row r="120">
          <cell r="A120" t="str">
            <v>LGB1</v>
          </cell>
          <cell r="B120">
            <v>437</v>
          </cell>
          <cell r="C120">
            <v>0.99770000000000003</v>
          </cell>
          <cell r="D120">
            <v>0.99770000000000003</v>
          </cell>
        </row>
        <row r="121">
          <cell r="A121" t="str">
            <v xml:space="preserve">SIT </v>
          </cell>
          <cell r="B121">
            <v>434</v>
          </cell>
          <cell r="C121">
            <v>0.97240000000000004</v>
          </cell>
          <cell r="D121">
            <v>0.98850000000000005</v>
          </cell>
        </row>
        <row r="122">
          <cell r="A122" t="str">
            <v xml:space="preserve">SNP </v>
          </cell>
          <cell r="B122">
            <v>431</v>
          </cell>
          <cell r="C122">
            <v>0.99299999999999999</v>
          </cell>
          <cell r="D122">
            <v>0.99770000000000003</v>
          </cell>
        </row>
        <row r="123">
          <cell r="A123" t="str">
            <v xml:space="preserve">PDX </v>
          </cell>
          <cell r="B123">
            <v>422</v>
          </cell>
          <cell r="C123">
            <v>1</v>
          </cell>
          <cell r="D123">
            <v>1</v>
          </cell>
        </row>
        <row r="124">
          <cell r="A124" t="str">
            <v>EDWV</v>
          </cell>
          <cell r="B124">
            <v>413</v>
          </cell>
          <cell r="C124">
            <v>1</v>
          </cell>
          <cell r="D124">
            <v>1</v>
          </cell>
        </row>
        <row r="125">
          <cell r="A125" t="str">
            <v>RDDV</v>
          </cell>
          <cell r="B125">
            <v>405</v>
          </cell>
          <cell r="C125">
            <v>0.94069999999999998</v>
          </cell>
          <cell r="D125">
            <v>0.99509999999999998</v>
          </cell>
        </row>
        <row r="126">
          <cell r="A126" t="str">
            <v>BFL1</v>
          </cell>
          <cell r="B126">
            <v>403</v>
          </cell>
          <cell r="C126">
            <v>0.99009999999999998</v>
          </cell>
          <cell r="D126">
            <v>0.99009999999999998</v>
          </cell>
        </row>
        <row r="127">
          <cell r="A127" t="str">
            <v>LGBV</v>
          </cell>
          <cell r="B127">
            <v>392</v>
          </cell>
          <cell r="C127">
            <v>0.99739999999999995</v>
          </cell>
          <cell r="D127">
            <v>0.99739999999999995</v>
          </cell>
        </row>
        <row r="128">
          <cell r="A128" t="str">
            <v>SNA1</v>
          </cell>
          <cell r="B128">
            <v>384</v>
          </cell>
          <cell r="C128">
            <v>0.98960000000000004</v>
          </cell>
          <cell r="D128">
            <v>1</v>
          </cell>
        </row>
        <row r="129">
          <cell r="A129" t="str">
            <v xml:space="preserve">FAT </v>
          </cell>
          <cell r="B129">
            <v>375</v>
          </cell>
          <cell r="C129">
            <v>0.99470000000000003</v>
          </cell>
          <cell r="D129">
            <v>0.99729999999999996</v>
          </cell>
        </row>
        <row r="130">
          <cell r="A130" t="str">
            <v>PDX1</v>
          </cell>
          <cell r="B130">
            <v>374</v>
          </cell>
          <cell r="C130">
            <v>0.97589999999999999</v>
          </cell>
          <cell r="D130">
            <v>0.98660000000000003</v>
          </cell>
        </row>
        <row r="131">
          <cell r="A131" t="str">
            <v xml:space="preserve">LAS </v>
          </cell>
          <cell r="B131">
            <v>349</v>
          </cell>
          <cell r="C131">
            <v>1</v>
          </cell>
          <cell r="D131">
            <v>1</v>
          </cell>
        </row>
        <row r="132">
          <cell r="A132" t="str">
            <v>CRQV</v>
          </cell>
          <cell r="B132">
            <v>334</v>
          </cell>
          <cell r="C132">
            <v>0.997</v>
          </cell>
          <cell r="D132">
            <v>1</v>
          </cell>
        </row>
        <row r="133">
          <cell r="A133" t="str">
            <v xml:space="preserve">ONT </v>
          </cell>
          <cell r="B133">
            <v>315</v>
          </cell>
          <cell r="C133">
            <v>1</v>
          </cell>
          <cell r="D133">
            <v>1</v>
          </cell>
        </row>
        <row r="134">
          <cell r="A134" t="str">
            <v>BUR1</v>
          </cell>
          <cell r="B134">
            <v>298</v>
          </cell>
          <cell r="C134">
            <v>0.99329999999999996</v>
          </cell>
          <cell r="D134">
            <v>0.99329999999999996</v>
          </cell>
        </row>
        <row r="135">
          <cell r="A135" t="str">
            <v>KTNV</v>
          </cell>
          <cell r="B135">
            <v>288</v>
          </cell>
          <cell r="C135">
            <v>0.96870000000000001</v>
          </cell>
          <cell r="D135">
            <v>0.97219999999999995</v>
          </cell>
        </row>
        <row r="136">
          <cell r="A136" t="str">
            <v>VNY1</v>
          </cell>
          <cell r="B136">
            <v>287</v>
          </cell>
          <cell r="C136">
            <v>1</v>
          </cell>
          <cell r="D136">
            <v>1</v>
          </cell>
        </row>
        <row r="137">
          <cell r="A137" t="str">
            <v xml:space="preserve">PAE </v>
          </cell>
          <cell r="B137">
            <v>268</v>
          </cell>
          <cell r="C137">
            <v>0.98509999999999998</v>
          </cell>
          <cell r="D137">
            <v>0.99250000000000005</v>
          </cell>
        </row>
        <row r="138">
          <cell r="A138" t="str">
            <v xml:space="preserve">BLI </v>
          </cell>
          <cell r="B138">
            <v>266</v>
          </cell>
          <cell r="C138">
            <v>0.98870000000000002</v>
          </cell>
          <cell r="D138">
            <v>0.99619999999999997</v>
          </cell>
        </row>
        <row r="139">
          <cell r="A139" t="str">
            <v xml:space="preserve">PHX </v>
          </cell>
          <cell r="B139">
            <v>259</v>
          </cell>
          <cell r="C139">
            <v>1</v>
          </cell>
          <cell r="D139">
            <v>1</v>
          </cell>
        </row>
        <row r="140">
          <cell r="A140" t="str">
            <v>PDX7</v>
          </cell>
          <cell r="B140">
            <v>250</v>
          </cell>
          <cell r="C140">
            <v>0.996</v>
          </cell>
          <cell r="D140">
            <v>1</v>
          </cell>
        </row>
        <row r="141">
          <cell r="A141" t="str">
            <v>DJJ1</v>
          </cell>
          <cell r="B141">
            <v>249</v>
          </cell>
          <cell r="C141">
            <v>1</v>
          </cell>
          <cell r="D141">
            <v>1</v>
          </cell>
        </row>
        <row r="142">
          <cell r="A142" t="str">
            <v xml:space="preserve">VNY </v>
          </cell>
          <cell r="B142">
            <v>249</v>
          </cell>
          <cell r="C142">
            <v>0.996</v>
          </cell>
          <cell r="D142">
            <v>1</v>
          </cell>
        </row>
        <row r="143">
          <cell r="A143" t="str">
            <v>SJC7</v>
          </cell>
          <cell r="B143">
            <v>244</v>
          </cell>
          <cell r="C143">
            <v>0.9385</v>
          </cell>
          <cell r="D143">
            <v>0.99180000000000001</v>
          </cell>
        </row>
        <row r="144">
          <cell r="A144" t="str">
            <v>MKK1</v>
          </cell>
          <cell r="B144">
            <v>241</v>
          </cell>
          <cell r="C144">
            <v>1</v>
          </cell>
          <cell r="D144">
            <v>1</v>
          </cell>
        </row>
        <row r="145">
          <cell r="A145" t="str">
            <v>MRYV</v>
          </cell>
          <cell r="B145">
            <v>240</v>
          </cell>
          <cell r="C145">
            <v>1</v>
          </cell>
          <cell r="D145">
            <v>1</v>
          </cell>
        </row>
        <row r="146">
          <cell r="A146" t="str">
            <v>LAP1</v>
          </cell>
          <cell r="B146">
            <v>236</v>
          </cell>
          <cell r="C146">
            <v>1</v>
          </cell>
          <cell r="D146">
            <v>1</v>
          </cell>
        </row>
        <row r="147">
          <cell r="A147" t="str">
            <v xml:space="preserve">BET </v>
          </cell>
          <cell r="B147">
            <v>227</v>
          </cell>
          <cell r="C147">
            <v>1</v>
          </cell>
          <cell r="D147">
            <v>1</v>
          </cell>
        </row>
        <row r="148">
          <cell r="A148" t="str">
            <v xml:space="preserve">MOD </v>
          </cell>
          <cell r="B148">
            <v>219</v>
          </cell>
          <cell r="C148">
            <v>1</v>
          </cell>
          <cell r="D148">
            <v>1</v>
          </cell>
        </row>
        <row r="149">
          <cell r="A149" t="str">
            <v xml:space="preserve">H13 </v>
          </cell>
          <cell r="B149">
            <v>208</v>
          </cell>
          <cell r="C149">
            <v>0.57689999999999997</v>
          </cell>
          <cell r="D149">
            <v>0.75</v>
          </cell>
        </row>
        <row r="150">
          <cell r="A150" t="str">
            <v>SFOA</v>
          </cell>
          <cell r="B150">
            <v>205</v>
          </cell>
          <cell r="C150">
            <v>1</v>
          </cell>
          <cell r="D150">
            <v>1</v>
          </cell>
        </row>
        <row r="151">
          <cell r="A151" t="str">
            <v>BURV</v>
          </cell>
          <cell r="B151">
            <v>203</v>
          </cell>
          <cell r="C151">
            <v>0.99509999999999998</v>
          </cell>
          <cell r="D151">
            <v>0.99509999999999998</v>
          </cell>
        </row>
        <row r="152">
          <cell r="A152" t="str">
            <v>SEA8</v>
          </cell>
          <cell r="B152">
            <v>197</v>
          </cell>
          <cell r="C152">
            <v>1</v>
          </cell>
          <cell r="D152">
            <v>1</v>
          </cell>
        </row>
        <row r="153">
          <cell r="A153" t="str">
            <v>PAEV</v>
          </cell>
          <cell r="B153">
            <v>197</v>
          </cell>
          <cell r="C153">
            <v>0.99490000000000001</v>
          </cell>
          <cell r="D153">
            <v>1</v>
          </cell>
        </row>
        <row r="154">
          <cell r="A154" t="str">
            <v>RDD1</v>
          </cell>
          <cell r="B154">
            <v>194</v>
          </cell>
          <cell r="C154">
            <v>1</v>
          </cell>
          <cell r="D154">
            <v>1</v>
          </cell>
        </row>
        <row r="155">
          <cell r="A155" t="str">
            <v xml:space="preserve">BFI </v>
          </cell>
          <cell r="B155">
            <v>193</v>
          </cell>
          <cell r="C155">
            <v>1</v>
          </cell>
          <cell r="D155">
            <v>1</v>
          </cell>
        </row>
        <row r="156">
          <cell r="A156" t="str">
            <v xml:space="preserve">SNA </v>
          </cell>
          <cell r="B156">
            <v>184</v>
          </cell>
          <cell r="C156">
            <v>1</v>
          </cell>
          <cell r="D156">
            <v>1</v>
          </cell>
        </row>
        <row r="157">
          <cell r="A157" t="str">
            <v xml:space="preserve">BUR </v>
          </cell>
          <cell r="B157">
            <v>182</v>
          </cell>
          <cell r="C157">
            <v>1</v>
          </cell>
          <cell r="D157">
            <v>1</v>
          </cell>
        </row>
        <row r="158">
          <cell r="A158" t="str">
            <v>ONT2</v>
          </cell>
          <cell r="B158">
            <v>182</v>
          </cell>
          <cell r="C158">
            <v>0.98899999999999999</v>
          </cell>
          <cell r="D158">
            <v>0.98899999999999999</v>
          </cell>
        </row>
        <row r="159">
          <cell r="A159" t="str">
            <v>PAE7</v>
          </cell>
          <cell r="B159">
            <v>182</v>
          </cell>
          <cell r="C159">
            <v>1</v>
          </cell>
          <cell r="D159">
            <v>1</v>
          </cell>
        </row>
        <row r="160">
          <cell r="A160" t="str">
            <v>YVR1</v>
          </cell>
          <cell r="B160">
            <v>178</v>
          </cell>
          <cell r="C160">
            <v>0.99439999999999995</v>
          </cell>
          <cell r="D160">
            <v>1</v>
          </cell>
        </row>
        <row r="161">
          <cell r="A161" t="str">
            <v xml:space="preserve">LGB </v>
          </cell>
          <cell r="B161">
            <v>170</v>
          </cell>
          <cell r="C161">
            <v>1</v>
          </cell>
          <cell r="D161">
            <v>1</v>
          </cell>
        </row>
        <row r="162">
          <cell r="A162" t="str">
            <v>RDMV</v>
          </cell>
          <cell r="B162">
            <v>160</v>
          </cell>
          <cell r="C162">
            <v>1</v>
          </cell>
          <cell r="D162">
            <v>1</v>
          </cell>
        </row>
        <row r="163">
          <cell r="A163" t="str">
            <v>SJC2</v>
          </cell>
          <cell r="B163">
            <v>157</v>
          </cell>
          <cell r="C163">
            <v>1</v>
          </cell>
          <cell r="D163">
            <v>1</v>
          </cell>
        </row>
        <row r="164">
          <cell r="A164" t="str">
            <v>SJD1</v>
          </cell>
          <cell r="B164">
            <v>155</v>
          </cell>
          <cell r="C164">
            <v>1</v>
          </cell>
          <cell r="D164">
            <v>1</v>
          </cell>
        </row>
        <row r="165">
          <cell r="A165" t="str">
            <v>FATV</v>
          </cell>
          <cell r="B165">
            <v>154</v>
          </cell>
          <cell r="C165">
            <v>0.98699999999999999</v>
          </cell>
          <cell r="D165">
            <v>0.99350000000000005</v>
          </cell>
        </row>
        <row r="166">
          <cell r="A166" t="str">
            <v xml:space="preserve">WMS </v>
          </cell>
          <cell r="B166">
            <v>152</v>
          </cell>
          <cell r="C166">
            <v>1</v>
          </cell>
          <cell r="D166">
            <v>1</v>
          </cell>
        </row>
        <row r="167">
          <cell r="A167" t="str">
            <v>POM1</v>
          </cell>
          <cell r="B167">
            <v>152</v>
          </cell>
          <cell r="C167">
            <v>1</v>
          </cell>
          <cell r="D167">
            <v>1</v>
          </cell>
        </row>
        <row r="168">
          <cell r="A168" t="str">
            <v>MHR1</v>
          </cell>
          <cell r="B168">
            <v>151</v>
          </cell>
          <cell r="C168">
            <v>1</v>
          </cell>
          <cell r="D168">
            <v>1</v>
          </cell>
        </row>
        <row r="169">
          <cell r="A169" t="str">
            <v>YVR7</v>
          </cell>
          <cell r="B169">
            <v>149</v>
          </cell>
          <cell r="C169">
            <v>0.98660000000000003</v>
          </cell>
          <cell r="D169">
            <v>0.98660000000000003</v>
          </cell>
        </row>
        <row r="170">
          <cell r="A170" t="str">
            <v>HMO1</v>
          </cell>
          <cell r="B170">
            <v>144</v>
          </cell>
          <cell r="C170">
            <v>1</v>
          </cell>
          <cell r="D170">
            <v>1</v>
          </cell>
        </row>
        <row r="171">
          <cell r="A171" t="str">
            <v>YYJ1</v>
          </cell>
          <cell r="B171">
            <v>139</v>
          </cell>
          <cell r="C171">
            <v>1</v>
          </cell>
          <cell r="D171">
            <v>1</v>
          </cell>
        </row>
        <row r="172">
          <cell r="A172" t="str">
            <v>BFI2</v>
          </cell>
          <cell r="B172">
            <v>137</v>
          </cell>
          <cell r="C172">
            <v>1</v>
          </cell>
          <cell r="D172">
            <v>1</v>
          </cell>
        </row>
        <row r="173">
          <cell r="A173" t="str">
            <v>MODV</v>
          </cell>
          <cell r="B173">
            <v>134</v>
          </cell>
          <cell r="C173">
            <v>1</v>
          </cell>
          <cell r="D173">
            <v>1</v>
          </cell>
        </row>
        <row r="174">
          <cell r="A174" t="str">
            <v>YZP1</v>
          </cell>
          <cell r="B174">
            <v>133</v>
          </cell>
          <cell r="C174">
            <v>0.95489999999999997</v>
          </cell>
          <cell r="D174">
            <v>0.96989999999999998</v>
          </cell>
        </row>
        <row r="175">
          <cell r="A175" t="str">
            <v xml:space="preserve">LMT </v>
          </cell>
          <cell r="B175">
            <v>125</v>
          </cell>
          <cell r="C175">
            <v>1</v>
          </cell>
          <cell r="D175">
            <v>1</v>
          </cell>
        </row>
        <row r="176">
          <cell r="A176" t="str">
            <v>BFIV</v>
          </cell>
          <cell r="B176">
            <v>122</v>
          </cell>
          <cell r="C176">
            <v>1</v>
          </cell>
          <cell r="D176">
            <v>1</v>
          </cell>
        </row>
        <row r="177">
          <cell r="A177" t="str">
            <v>BLIV</v>
          </cell>
          <cell r="B177">
            <v>121</v>
          </cell>
          <cell r="C177">
            <v>1</v>
          </cell>
          <cell r="D177">
            <v>1</v>
          </cell>
        </row>
        <row r="178">
          <cell r="A178" t="str">
            <v>MHR2</v>
          </cell>
          <cell r="B178">
            <v>120</v>
          </cell>
          <cell r="C178">
            <v>1</v>
          </cell>
          <cell r="D178">
            <v>1</v>
          </cell>
        </row>
        <row r="179">
          <cell r="A179" t="str">
            <v>LAS9</v>
          </cell>
          <cell r="B179">
            <v>118</v>
          </cell>
          <cell r="C179">
            <v>1</v>
          </cell>
          <cell r="D179">
            <v>1</v>
          </cell>
        </row>
        <row r="180">
          <cell r="A180" t="str">
            <v>SITV</v>
          </cell>
          <cell r="B180">
            <v>116</v>
          </cell>
          <cell r="C180">
            <v>1</v>
          </cell>
          <cell r="D180">
            <v>1</v>
          </cell>
        </row>
        <row r="181">
          <cell r="A181" t="str">
            <v xml:space="preserve">TUS </v>
          </cell>
          <cell r="B181">
            <v>108</v>
          </cell>
          <cell r="C181">
            <v>1</v>
          </cell>
          <cell r="D181">
            <v>1</v>
          </cell>
        </row>
        <row r="182">
          <cell r="A182" t="str">
            <v>MFR7</v>
          </cell>
          <cell r="B182">
            <v>106</v>
          </cell>
          <cell r="C182">
            <v>0.8962</v>
          </cell>
          <cell r="D182">
            <v>0.99060000000000004</v>
          </cell>
        </row>
        <row r="183">
          <cell r="A183" t="str">
            <v>SEA2</v>
          </cell>
          <cell r="B183">
            <v>105</v>
          </cell>
          <cell r="C183">
            <v>1</v>
          </cell>
          <cell r="D183">
            <v>1</v>
          </cell>
        </row>
        <row r="184">
          <cell r="A184" t="str">
            <v xml:space="preserve">PSP </v>
          </cell>
          <cell r="B184">
            <v>105</v>
          </cell>
          <cell r="C184">
            <v>1</v>
          </cell>
          <cell r="D184">
            <v>1</v>
          </cell>
        </row>
        <row r="185">
          <cell r="A185" t="str">
            <v xml:space="preserve">MFR </v>
          </cell>
          <cell r="B185">
            <v>102</v>
          </cell>
          <cell r="C185">
            <v>0.92159999999999997</v>
          </cell>
          <cell r="D185">
            <v>0.99019999999999997</v>
          </cell>
        </row>
        <row r="186">
          <cell r="A186" t="str">
            <v>LMMV</v>
          </cell>
          <cell r="B186">
            <v>101</v>
          </cell>
          <cell r="C186">
            <v>0.99009999999999998</v>
          </cell>
          <cell r="D186">
            <v>1</v>
          </cell>
        </row>
        <row r="187">
          <cell r="A187" t="str">
            <v>VNYV</v>
          </cell>
          <cell r="B187">
            <v>99</v>
          </cell>
          <cell r="C187">
            <v>1</v>
          </cell>
          <cell r="D187">
            <v>1</v>
          </cell>
        </row>
        <row r="188">
          <cell r="A188" t="str">
            <v>SMF7</v>
          </cell>
          <cell r="B188">
            <v>97</v>
          </cell>
          <cell r="C188">
            <v>0.86599999999999999</v>
          </cell>
          <cell r="D188">
            <v>0.97940000000000005</v>
          </cell>
        </row>
        <row r="189">
          <cell r="A189" t="str">
            <v xml:space="preserve">HMO </v>
          </cell>
          <cell r="B189">
            <v>95</v>
          </cell>
          <cell r="C189">
            <v>1</v>
          </cell>
          <cell r="D189">
            <v>1</v>
          </cell>
        </row>
        <row r="190">
          <cell r="A190" t="str">
            <v>RIV1</v>
          </cell>
          <cell r="B190">
            <v>94</v>
          </cell>
          <cell r="C190">
            <v>0.97870000000000001</v>
          </cell>
          <cell r="D190">
            <v>0.97870000000000001</v>
          </cell>
        </row>
        <row r="191">
          <cell r="A191" t="str">
            <v>PSPV</v>
          </cell>
          <cell r="B191">
            <v>94</v>
          </cell>
          <cell r="C191">
            <v>1</v>
          </cell>
          <cell r="D191">
            <v>1</v>
          </cell>
        </row>
        <row r="192">
          <cell r="A192" t="str">
            <v xml:space="preserve">LMM </v>
          </cell>
          <cell r="B192">
            <v>93</v>
          </cell>
          <cell r="C192">
            <v>0.98919999999999997</v>
          </cell>
          <cell r="D192">
            <v>1</v>
          </cell>
        </row>
        <row r="193">
          <cell r="A193" t="str">
            <v xml:space="preserve">DEN </v>
          </cell>
          <cell r="B193">
            <v>92</v>
          </cell>
          <cell r="C193">
            <v>0.98909999999999998</v>
          </cell>
          <cell r="D193">
            <v>1</v>
          </cell>
        </row>
        <row r="194">
          <cell r="A194" t="str">
            <v xml:space="preserve">ORD </v>
          </cell>
          <cell r="B194">
            <v>90</v>
          </cell>
          <cell r="C194">
            <v>0.9889</v>
          </cell>
          <cell r="D194">
            <v>1</v>
          </cell>
        </row>
        <row r="195">
          <cell r="A195" t="str">
            <v xml:space="preserve">ANC </v>
          </cell>
          <cell r="B195">
            <v>89</v>
          </cell>
          <cell r="C195">
            <v>0.98880000000000001</v>
          </cell>
          <cell r="D195">
            <v>1</v>
          </cell>
        </row>
        <row r="196">
          <cell r="A196" t="str">
            <v xml:space="preserve">H08 </v>
          </cell>
          <cell r="B196">
            <v>87</v>
          </cell>
          <cell r="C196">
            <v>0.57469999999999999</v>
          </cell>
          <cell r="D196">
            <v>0.79310000000000003</v>
          </cell>
        </row>
        <row r="197">
          <cell r="A197" t="str">
            <v xml:space="preserve">EUG </v>
          </cell>
          <cell r="B197">
            <v>86</v>
          </cell>
          <cell r="C197">
            <v>1</v>
          </cell>
          <cell r="D197">
            <v>1</v>
          </cell>
        </row>
        <row r="198">
          <cell r="A198" t="str">
            <v>BETV</v>
          </cell>
          <cell r="B198">
            <v>86</v>
          </cell>
          <cell r="C198">
            <v>0.98839999999999995</v>
          </cell>
          <cell r="D198">
            <v>1</v>
          </cell>
        </row>
        <row r="199">
          <cell r="A199" t="str">
            <v>PHX8</v>
          </cell>
          <cell r="B199">
            <v>85</v>
          </cell>
          <cell r="C199">
            <v>1</v>
          </cell>
          <cell r="D199">
            <v>1</v>
          </cell>
        </row>
        <row r="200">
          <cell r="A200" t="str">
            <v>TPHV</v>
          </cell>
          <cell r="B200">
            <v>81</v>
          </cell>
          <cell r="C200">
            <v>1</v>
          </cell>
          <cell r="D200">
            <v>1</v>
          </cell>
        </row>
        <row r="201">
          <cell r="A201" t="str">
            <v>SAN7</v>
          </cell>
          <cell r="B201">
            <v>75</v>
          </cell>
          <cell r="C201">
            <v>1</v>
          </cell>
          <cell r="D201">
            <v>1</v>
          </cell>
        </row>
        <row r="202">
          <cell r="A202" t="str">
            <v xml:space="preserve">DFW </v>
          </cell>
          <cell r="B202">
            <v>72</v>
          </cell>
          <cell r="C202">
            <v>1</v>
          </cell>
          <cell r="D202">
            <v>1</v>
          </cell>
        </row>
        <row r="203">
          <cell r="A203" t="str">
            <v xml:space="preserve">LAP </v>
          </cell>
          <cell r="B203">
            <v>69</v>
          </cell>
          <cell r="C203">
            <v>1</v>
          </cell>
          <cell r="D203">
            <v>1</v>
          </cell>
        </row>
        <row r="204">
          <cell r="A204" t="str">
            <v>YVR2</v>
          </cell>
          <cell r="B204">
            <v>67</v>
          </cell>
          <cell r="C204">
            <v>1</v>
          </cell>
          <cell r="D204">
            <v>1</v>
          </cell>
        </row>
        <row r="205">
          <cell r="A205" t="str">
            <v>CNS1</v>
          </cell>
          <cell r="B205">
            <v>66</v>
          </cell>
          <cell r="C205">
            <v>1</v>
          </cell>
          <cell r="D205">
            <v>1</v>
          </cell>
        </row>
        <row r="206">
          <cell r="A206" t="str">
            <v>RNO2</v>
          </cell>
          <cell r="B206">
            <v>65</v>
          </cell>
          <cell r="C206">
            <v>1</v>
          </cell>
          <cell r="D206">
            <v>1</v>
          </cell>
        </row>
        <row r="207">
          <cell r="A207" t="str">
            <v>SYD1</v>
          </cell>
          <cell r="B207">
            <v>63</v>
          </cell>
          <cell r="C207">
            <v>1</v>
          </cell>
          <cell r="D207">
            <v>1</v>
          </cell>
        </row>
        <row r="208">
          <cell r="A208" t="str">
            <v xml:space="preserve">MEX </v>
          </cell>
          <cell r="B208">
            <v>63</v>
          </cell>
          <cell r="C208">
            <v>1</v>
          </cell>
          <cell r="D208">
            <v>1</v>
          </cell>
        </row>
        <row r="209">
          <cell r="A209" t="str">
            <v>YZTV</v>
          </cell>
          <cell r="B209">
            <v>62</v>
          </cell>
          <cell r="C209">
            <v>0.9839</v>
          </cell>
          <cell r="D209">
            <v>1</v>
          </cell>
        </row>
        <row r="210">
          <cell r="A210" t="str">
            <v xml:space="preserve">MSP </v>
          </cell>
          <cell r="B210">
            <v>62</v>
          </cell>
          <cell r="C210">
            <v>1</v>
          </cell>
          <cell r="D210">
            <v>1</v>
          </cell>
        </row>
        <row r="211">
          <cell r="A211" t="str">
            <v>SJC1</v>
          </cell>
          <cell r="B211">
            <v>60</v>
          </cell>
          <cell r="C211">
            <v>1</v>
          </cell>
          <cell r="D211">
            <v>1</v>
          </cell>
        </row>
        <row r="212">
          <cell r="A212" t="str">
            <v>DFWV</v>
          </cell>
          <cell r="B212">
            <v>58</v>
          </cell>
          <cell r="C212">
            <v>1</v>
          </cell>
          <cell r="D212">
            <v>1</v>
          </cell>
        </row>
        <row r="213">
          <cell r="A213" t="str">
            <v>FAT1</v>
          </cell>
          <cell r="B213">
            <v>57</v>
          </cell>
          <cell r="C213">
            <v>0.98250000000000004</v>
          </cell>
          <cell r="D213">
            <v>1</v>
          </cell>
        </row>
        <row r="214">
          <cell r="A214" t="str">
            <v xml:space="preserve">RNO </v>
          </cell>
          <cell r="B214">
            <v>56</v>
          </cell>
          <cell r="C214">
            <v>0.94640000000000002</v>
          </cell>
          <cell r="D214">
            <v>1</v>
          </cell>
        </row>
        <row r="215">
          <cell r="A215" t="str">
            <v>XXXX</v>
          </cell>
          <cell r="B215">
            <v>55</v>
          </cell>
          <cell r="C215">
            <v>0.21820000000000001</v>
          </cell>
          <cell r="D215">
            <v>0.36359999999999998</v>
          </cell>
        </row>
        <row r="216">
          <cell r="A216" t="str">
            <v>SYD2</v>
          </cell>
          <cell r="B216">
            <v>53</v>
          </cell>
          <cell r="C216">
            <v>1</v>
          </cell>
          <cell r="D216">
            <v>1</v>
          </cell>
        </row>
        <row r="217">
          <cell r="A217" t="str">
            <v>PVR1</v>
          </cell>
          <cell r="B217">
            <v>53</v>
          </cell>
          <cell r="C217">
            <v>1</v>
          </cell>
          <cell r="D217">
            <v>1</v>
          </cell>
        </row>
        <row r="218">
          <cell r="A218" t="str">
            <v xml:space="preserve">ATL </v>
          </cell>
          <cell r="B218">
            <v>53</v>
          </cell>
          <cell r="C218">
            <v>1</v>
          </cell>
          <cell r="D218">
            <v>1</v>
          </cell>
        </row>
        <row r="219">
          <cell r="A219" t="str">
            <v>CRK1</v>
          </cell>
          <cell r="B219">
            <v>52</v>
          </cell>
          <cell r="C219">
            <v>1</v>
          </cell>
          <cell r="D219">
            <v>1</v>
          </cell>
        </row>
        <row r="220">
          <cell r="A220" t="str">
            <v>DVT7</v>
          </cell>
          <cell r="B220">
            <v>52</v>
          </cell>
          <cell r="C220">
            <v>1</v>
          </cell>
          <cell r="D220">
            <v>1</v>
          </cell>
        </row>
        <row r="221">
          <cell r="A221" t="str">
            <v>NTL1</v>
          </cell>
          <cell r="B221">
            <v>52</v>
          </cell>
          <cell r="C221">
            <v>1</v>
          </cell>
          <cell r="D221">
            <v>1</v>
          </cell>
        </row>
        <row r="222">
          <cell r="A222" t="str">
            <v>RNO8</v>
          </cell>
          <cell r="B222">
            <v>52</v>
          </cell>
          <cell r="C222">
            <v>1</v>
          </cell>
          <cell r="D222">
            <v>1</v>
          </cell>
        </row>
        <row r="223">
          <cell r="A223" t="str">
            <v xml:space="preserve">EKO </v>
          </cell>
          <cell r="B223">
            <v>50</v>
          </cell>
          <cell r="C223">
            <v>1</v>
          </cell>
          <cell r="D223">
            <v>1</v>
          </cell>
        </row>
        <row r="224">
          <cell r="A224" t="str">
            <v>WMCV</v>
          </cell>
          <cell r="B224">
            <v>50</v>
          </cell>
          <cell r="C224">
            <v>0.94</v>
          </cell>
          <cell r="D224">
            <v>0.98</v>
          </cell>
        </row>
        <row r="225">
          <cell r="A225" t="str">
            <v>MEL1</v>
          </cell>
          <cell r="B225">
            <v>50</v>
          </cell>
          <cell r="C225">
            <v>1</v>
          </cell>
          <cell r="D225">
            <v>1</v>
          </cell>
        </row>
        <row r="226">
          <cell r="A226" t="str">
            <v>SAN8</v>
          </cell>
          <cell r="B226">
            <v>50</v>
          </cell>
          <cell r="C226">
            <v>1</v>
          </cell>
          <cell r="D226">
            <v>1</v>
          </cell>
        </row>
        <row r="227">
          <cell r="A227" t="str">
            <v>KHV1</v>
          </cell>
          <cell r="B227">
            <v>49</v>
          </cell>
          <cell r="C227">
            <v>1</v>
          </cell>
          <cell r="D227">
            <v>1</v>
          </cell>
        </row>
        <row r="228">
          <cell r="A228" t="str">
            <v xml:space="preserve">EWR </v>
          </cell>
          <cell r="B228">
            <v>49</v>
          </cell>
          <cell r="C228">
            <v>1</v>
          </cell>
          <cell r="D228">
            <v>1</v>
          </cell>
        </row>
        <row r="229">
          <cell r="A229" t="str">
            <v xml:space="preserve">SLC </v>
          </cell>
          <cell r="B229">
            <v>47</v>
          </cell>
          <cell r="C229">
            <v>0.91490000000000005</v>
          </cell>
          <cell r="D229">
            <v>0.91490000000000005</v>
          </cell>
        </row>
        <row r="230">
          <cell r="A230" t="str">
            <v>ELP7</v>
          </cell>
          <cell r="B230">
            <v>46</v>
          </cell>
          <cell r="C230">
            <v>1</v>
          </cell>
          <cell r="D230">
            <v>1</v>
          </cell>
        </row>
        <row r="231">
          <cell r="A231" t="str">
            <v>TIS1</v>
          </cell>
          <cell r="B231">
            <v>45</v>
          </cell>
          <cell r="C231">
            <v>1</v>
          </cell>
          <cell r="D231">
            <v>1</v>
          </cell>
        </row>
        <row r="232">
          <cell r="A232" t="str">
            <v>IADV</v>
          </cell>
          <cell r="B232">
            <v>43</v>
          </cell>
          <cell r="C232">
            <v>1</v>
          </cell>
          <cell r="D232">
            <v>1</v>
          </cell>
        </row>
        <row r="233">
          <cell r="A233" t="str">
            <v>MFRV</v>
          </cell>
          <cell r="B233">
            <v>42</v>
          </cell>
          <cell r="C233">
            <v>0.97619999999999996</v>
          </cell>
          <cell r="D233">
            <v>1</v>
          </cell>
        </row>
        <row r="234">
          <cell r="A234" t="str">
            <v xml:space="preserve">TWF </v>
          </cell>
          <cell r="B234">
            <v>42</v>
          </cell>
          <cell r="C234">
            <v>1</v>
          </cell>
          <cell r="D234">
            <v>1</v>
          </cell>
        </row>
        <row r="235">
          <cell r="A235" t="str">
            <v>LAS8</v>
          </cell>
          <cell r="B235">
            <v>41</v>
          </cell>
          <cell r="C235">
            <v>1</v>
          </cell>
          <cell r="D235">
            <v>1</v>
          </cell>
        </row>
        <row r="236">
          <cell r="A236" t="str">
            <v>MFR1</v>
          </cell>
          <cell r="B236">
            <v>41</v>
          </cell>
          <cell r="C236">
            <v>1</v>
          </cell>
          <cell r="D236">
            <v>1</v>
          </cell>
        </row>
        <row r="237">
          <cell r="A237" t="str">
            <v>BFI7</v>
          </cell>
          <cell r="B237">
            <v>41</v>
          </cell>
          <cell r="C237">
            <v>1</v>
          </cell>
          <cell r="D237">
            <v>1</v>
          </cell>
        </row>
        <row r="238">
          <cell r="A238" t="str">
            <v xml:space="preserve">H06 </v>
          </cell>
          <cell r="B238">
            <v>40</v>
          </cell>
          <cell r="C238">
            <v>0.32500000000000001</v>
          </cell>
          <cell r="D238">
            <v>0.6</v>
          </cell>
        </row>
        <row r="239">
          <cell r="A239" t="str">
            <v>EKO1</v>
          </cell>
          <cell r="B239">
            <v>39</v>
          </cell>
          <cell r="C239">
            <v>1</v>
          </cell>
          <cell r="D239">
            <v>1</v>
          </cell>
        </row>
        <row r="240">
          <cell r="A240" t="str">
            <v>BRK1</v>
          </cell>
          <cell r="B240">
            <v>38</v>
          </cell>
          <cell r="C240">
            <v>1</v>
          </cell>
          <cell r="D240">
            <v>1</v>
          </cell>
        </row>
        <row r="241">
          <cell r="A241" t="str">
            <v xml:space="preserve">H11 </v>
          </cell>
          <cell r="B241">
            <v>38</v>
          </cell>
          <cell r="C241">
            <v>0.34210000000000002</v>
          </cell>
          <cell r="D241">
            <v>0.52629999999999999</v>
          </cell>
        </row>
        <row r="242">
          <cell r="A242" t="str">
            <v>MKY1</v>
          </cell>
          <cell r="B242">
            <v>38</v>
          </cell>
          <cell r="C242">
            <v>1</v>
          </cell>
          <cell r="D242">
            <v>1</v>
          </cell>
        </row>
        <row r="243">
          <cell r="A243" t="str">
            <v>LAS7</v>
          </cell>
          <cell r="B243">
            <v>38</v>
          </cell>
          <cell r="C243">
            <v>0.97370000000000001</v>
          </cell>
          <cell r="D243">
            <v>1</v>
          </cell>
        </row>
        <row r="244">
          <cell r="A244" t="str">
            <v xml:space="preserve">GTF </v>
          </cell>
          <cell r="B244">
            <v>36</v>
          </cell>
          <cell r="C244">
            <v>1</v>
          </cell>
          <cell r="D244">
            <v>1</v>
          </cell>
        </row>
        <row r="245">
          <cell r="A245" t="str">
            <v>LAXA</v>
          </cell>
          <cell r="B245">
            <v>35</v>
          </cell>
          <cell r="C245">
            <v>0.97140000000000004</v>
          </cell>
          <cell r="D245">
            <v>1</v>
          </cell>
        </row>
        <row r="246">
          <cell r="A246" t="str">
            <v xml:space="preserve">MWH </v>
          </cell>
          <cell r="B246">
            <v>35</v>
          </cell>
          <cell r="C246">
            <v>0.97140000000000004</v>
          </cell>
          <cell r="D246">
            <v>1</v>
          </cell>
        </row>
        <row r="247">
          <cell r="A247" t="str">
            <v xml:space="preserve">DVT </v>
          </cell>
          <cell r="B247">
            <v>34</v>
          </cell>
          <cell r="C247">
            <v>1</v>
          </cell>
          <cell r="D247">
            <v>1</v>
          </cell>
        </row>
        <row r="248">
          <cell r="A248" t="str">
            <v>APW1</v>
          </cell>
          <cell r="B248">
            <v>34</v>
          </cell>
          <cell r="C248">
            <v>0.97060000000000002</v>
          </cell>
          <cell r="D248">
            <v>0.97060000000000002</v>
          </cell>
        </row>
        <row r="249">
          <cell r="A249" t="str">
            <v>YQQ1</v>
          </cell>
          <cell r="B249">
            <v>33</v>
          </cell>
          <cell r="C249">
            <v>1</v>
          </cell>
          <cell r="D249">
            <v>1</v>
          </cell>
        </row>
        <row r="250">
          <cell r="A250" t="str">
            <v>SANA</v>
          </cell>
          <cell r="B250">
            <v>33</v>
          </cell>
          <cell r="C250">
            <v>1</v>
          </cell>
          <cell r="D250">
            <v>1</v>
          </cell>
        </row>
        <row r="251">
          <cell r="A251" t="str">
            <v>DVTV</v>
          </cell>
          <cell r="B251">
            <v>32</v>
          </cell>
          <cell r="C251">
            <v>1</v>
          </cell>
          <cell r="D251">
            <v>1</v>
          </cell>
        </row>
        <row r="252">
          <cell r="A252" t="str">
            <v>MZT1</v>
          </cell>
          <cell r="B252">
            <v>30</v>
          </cell>
          <cell r="C252">
            <v>1</v>
          </cell>
          <cell r="D252">
            <v>1</v>
          </cell>
        </row>
        <row r="253">
          <cell r="A253" t="str">
            <v xml:space="preserve">DTW </v>
          </cell>
          <cell r="B253">
            <v>30</v>
          </cell>
          <cell r="C253">
            <v>1</v>
          </cell>
          <cell r="D253">
            <v>1</v>
          </cell>
        </row>
        <row r="254">
          <cell r="A254" t="str">
            <v>RNOV</v>
          </cell>
          <cell r="B254">
            <v>29</v>
          </cell>
          <cell r="C254">
            <v>1</v>
          </cell>
          <cell r="D254">
            <v>1</v>
          </cell>
        </row>
        <row r="255">
          <cell r="A255" t="str">
            <v>GDX1</v>
          </cell>
          <cell r="B255">
            <v>29</v>
          </cell>
          <cell r="C255">
            <v>1</v>
          </cell>
          <cell r="D255">
            <v>1</v>
          </cell>
        </row>
        <row r="256">
          <cell r="A256" t="str">
            <v xml:space="preserve">LTO </v>
          </cell>
          <cell r="B256">
            <v>29</v>
          </cell>
          <cell r="C256">
            <v>1</v>
          </cell>
          <cell r="D256">
            <v>1</v>
          </cell>
        </row>
        <row r="257">
          <cell r="A257" t="str">
            <v xml:space="preserve">CNY </v>
          </cell>
          <cell r="B257">
            <v>29</v>
          </cell>
          <cell r="C257">
            <v>1</v>
          </cell>
          <cell r="D257">
            <v>1</v>
          </cell>
        </row>
        <row r="258">
          <cell r="A258" t="str">
            <v>BOI7</v>
          </cell>
          <cell r="B258">
            <v>28</v>
          </cell>
          <cell r="C258">
            <v>0.96430000000000005</v>
          </cell>
          <cell r="D258">
            <v>1</v>
          </cell>
        </row>
        <row r="259">
          <cell r="A259" t="str">
            <v xml:space="preserve">ELY </v>
          </cell>
          <cell r="B259">
            <v>28</v>
          </cell>
          <cell r="C259">
            <v>1</v>
          </cell>
          <cell r="D259">
            <v>1</v>
          </cell>
        </row>
        <row r="260">
          <cell r="A260" t="str">
            <v xml:space="preserve">IWA </v>
          </cell>
          <cell r="B260">
            <v>28</v>
          </cell>
          <cell r="C260">
            <v>1</v>
          </cell>
          <cell r="D260">
            <v>1</v>
          </cell>
        </row>
        <row r="261">
          <cell r="A261" t="str">
            <v>TMW1</v>
          </cell>
          <cell r="B261">
            <v>28</v>
          </cell>
          <cell r="C261">
            <v>1</v>
          </cell>
          <cell r="D261">
            <v>1</v>
          </cell>
        </row>
        <row r="262">
          <cell r="A262" t="str">
            <v>TPE1</v>
          </cell>
          <cell r="B262">
            <v>28</v>
          </cell>
          <cell r="C262">
            <v>1</v>
          </cell>
          <cell r="D262">
            <v>1</v>
          </cell>
        </row>
        <row r="263">
          <cell r="A263" t="str">
            <v xml:space="preserve">BFL </v>
          </cell>
          <cell r="B263">
            <v>27</v>
          </cell>
          <cell r="C263">
            <v>0.92589999999999995</v>
          </cell>
          <cell r="D263">
            <v>1</v>
          </cell>
        </row>
        <row r="264">
          <cell r="A264" t="str">
            <v>PAC9</v>
          </cell>
          <cell r="B264">
            <v>26</v>
          </cell>
          <cell r="C264">
            <v>1</v>
          </cell>
          <cell r="D264">
            <v>1</v>
          </cell>
        </row>
        <row r="265">
          <cell r="A265" t="str">
            <v>BNE1</v>
          </cell>
          <cell r="B265">
            <v>26</v>
          </cell>
          <cell r="C265">
            <v>1</v>
          </cell>
          <cell r="D265">
            <v>1</v>
          </cell>
        </row>
        <row r="266">
          <cell r="A266" t="str">
            <v>DFW7</v>
          </cell>
          <cell r="B266">
            <v>26</v>
          </cell>
          <cell r="C266">
            <v>1</v>
          </cell>
          <cell r="D266">
            <v>1</v>
          </cell>
        </row>
        <row r="267">
          <cell r="A267" t="str">
            <v xml:space="preserve">YCD </v>
          </cell>
          <cell r="B267">
            <v>25</v>
          </cell>
          <cell r="C267">
            <v>1</v>
          </cell>
          <cell r="D267">
            <v>1</v>
          </cell>
        </row>
        <row r="268">
          <cell r="A268" t="str">
            <v xml:space="preserve">CDV </v>
          </cell>
          <cell r="B268">
            <v>25</v>
          </cell>
          <cell r="C268">
            <v>1</v>
          </cell>
          <cell r="D268">
            <v>1</v>
          </cell>
        </row>
        <row r="269">
          <cell r="A269" t="str">
            <v xml:space="preserve">WMC </v>
          </cell>
          <cell r="B269">
            <v>25</v>
          </cell>
          <cell r="C269">
            <v>1</v>
          </cell>
          <cell r="D269">
            <v>1</v>
          </cell>
        </row>
        <row r="270">
          <cell r="A270" t="str">
            <v>MCY1</v>
          </cell>
          <cell r="B270">
            <v>25</v>
          </cell>
          <cell r="C270">
            <v>1</v>
          </cell>
          <cell r="D270">
            <v>1</v>
          </cell>
        </row>
        <row r="271">
          <cell r="A271" t="str">
            <v xml:space="preserve">H03 </v>
          </cell>
          <cell r="B271">
            <v>24</v>
          </cell>
          <cell r="C271">
            <v>0.75</v>
          </cell>
          <cell r="D271">
            <v>0.875</v>
          </cell>
        </row>
        <row r="272">
          <cell r="A272" t="str">
            <v>ABQ7</v>
          </cell>
          <cell r="B272">
            <v>23</v>
          </cell>
          <cell r="C272">
            <v>1</v>
          </cell>
          <cell r="D272">
            <v>1</v>
          </cell>
        </row>
        <row r="273">
          <cell r="A273" t="str">
            <v>LAXB</v>
          </cell>
          <cell r="B273">
            <v>23</v>
          </cell>
          <cell r="C273">
            <v>0.95650000000000002</v>
          </cell>
          <cell r="D273">
            <v>1</v>
          </cell>
        </row>
        <row r="274">
          <cell r="A274" t="str">
            <v xml:space="preserve">SLP </v>
          </cell>
          <cell r="B274">
            <v>23</v>
          </cell>
          <cell r="C274">
            <v>0.91300000000000003</v>
          </cell>
          <cell r="D274">
            <v>0.95650000000000002</v>
          </cell>
        </row>
        <row r="275">
          <cell r="A275" t="str">
            <v>DENV</v>
          </cell>
          <cell r="B275">
            <v>22</v>
          </cell>
          <cell r="C275">
            <v>1</v>
          </cell>
          <cell r="D275">
            <v>1</v>
          </cell>
        </row>
        <row r="276">
          <cell r="A276" t="str">
            <v>EKOV</v>
          </cell>
          <cell r="B276">
            <v>22</v>
          </cell>
          <cell r="C276">
            <v>1</v>
          </cell>
          <cell r="D276">
            <v>1</v>
          </cell>
        </row>
        <row r="277">
          <cell r="A277" t="str">
            <v>SVCV</v>
          </cell>
          <cell r="B277">
            <v>22</v>
          </cell>
          <cell r="C277">
            <v>0.95450000000000002</v>
          </cell>
          <cell r="D277">
            <v>1</v>
          </cell>
        </row>
        <row r="278">
          <cell r="A278" t="str">
            <v xml:space="preserve">DSM </v>
          </cell>
          <cell r="B278">
            <v>22</v>
          </cell>
          <cell r="C278">
            <v>0.95450000000000002</v>
          </cell>
          <cell r="D278">
            <v>0.95450000000000002</v>
          </cell>
        </row>
        <row r="279">
          <cell r="A279" t="str">
            <v>ROK1</v>
          </cell>
          <cell r="B279">
            <v>22</v>
          </cell>
          <cell r="C279">
            <v>1</v>
          </cell>
          <cell r="D279">
            <v>1</v>
          </cell>
        </row>
        <row r="280">
          <cell r="A280" t="str">
            <v xml:space="preserve">RDM </v>
          </cell>
          <cell r="B280">
            <v>22</v>
          </cell>
          <cell r="C280">
            <v>1</v>
          </cell>
          <cell r="D280">
            <v>1</v>
          </cell>
        </row>
        <row r="281">
          <cell r="A281" t="str">
            <v>WMSV</v>
          </cell>
          <cell r="B281">
            <v>21</v>
          </cell>
          <cell r="C281">
            <v>1</v>
          </cell>
          <cell r="D281">
            <v>1</v>
          </cell>
        </row>
        <row r="282">
          <cell r="A282" t="str">
            <v xml:space="preserve">YUM </v>
          </cell>
          <cell r="B282">
            <v>21</v>
          </cell>
          <cell r="C282">
            <v>1</v>
          </cell>
          <cell r="D282">
            <v>1</v>
          </cell>
        </row>
        <row r="283">
          <cell r="A283" t="str">
            <v>TSV1</v>
          </cell>
          <cell r="B283">
            <v>21</v>
          </cell>
          <cell r="C283">
            <v>1</v>
          </cell>
          <cell r="D283">
            <v>1</v>
          </cell>
        </row>
        <row r="284">
          <cell r="A284" t="str">
            <v xml:space="preserve">GJT </v>
          </cell>
          <cell r="B284">
            <v>20</v>
          </cell>
          <cell r="C284">
            <v>1</v>
          </cell>
          <cell r="D284">
            <v>1</v>
          </cell>
        </row>
        <row r="285">
          <cell r="A285" t="str">
            <v>BFLV</v>
          </cell>
          <cell r="B285">
            <v>20</v>
          </cell>
          <cell r="C285">
            <v>0.9</v>
          </cell>
          <cell r="D285">
            <v>1</v>
          </cell>
        </row>
        <row r="286">
          <cell r="A286" t="str">
            <v>IWAV</v>
          </cell>
          <cell r="B286">
            <v>20</v>
          </cell>
          <cell r="C286">
            <v>1</v>
          </cell>
          <cell r="D286">
            <v>1</v>
          </cell>
        </row>
        <row r="287">
          <cell r="A287" t="str">
            <v xml:space="preserve">IAH </v>
          </cell>
          <cell r="B287">
            <v>20</v>
          </cell>
          <cell r="C287">
            <v>0.95</v>
          </cell>
          <cell r="D287">
            <v>0.95</v>
          </cell>
        </row>
        <row r="288">
          <cell r="A288" t="str">
            <v>ROWV</v>
          </cell>
          <cell r="B288">
            <v>19</v>
          </cell>
          <cell r="C288">
            <v>1</v>
          </cell>
          <cell r="D288">
            <v>1</v>
          </cell>
        </row>
        <row r="289">
          <cell r="A289" t="str">
            <v>CDVV</v>
          </cell>
          <cell r="B289">
            <v>19</v>
          </cell>
          <cell r="C289">
            <v>0.94740000000000002</v>
          </cell>
          <cell r="D289">
            <v>1</v>
          </cell>
        </row>
        <row r="290">
          <cell r="A290" t="str">
            <v>MSP1</v>
          </cell>
          <cell r="B290">
            <v>19</v>
          </cell>
          <cell r="C290">
            <v>1</v>
          </cell>
          <cell r="D290">
            <v>1</v>
          </cell>
        </row>
        <row r="291">
          <cell r="A291" t="str">
            <v>SEA1</v>
          </cell>
          <cell r="B291">
            <v>18</v>
          </cell>
          <cell r="C291">
            <v>1</v>
          </cell>
          <cell r="D291">
            <v>1</v>
          </cell>
        </row>
        <row r="292">
          <cell r="A292" t="str">
            <v xml:space="preserve">PSC </v>
          </cell>
          <cell r="B292">
            <v>18</v>
          </cell>
          <cell r="C292">
            <v>0.94440000000000002</v>
          </cell>
          <cell r="D292">
            <v>1</v>
          </cell>
        </row>
        <row r="293">
          <cell r="A293" t="str">
            <v>ANC7</v>
          </cell>
          <cell r="B293">
            <v>18</v>
          </cell>
          <cell r="C293">
            <v>0.88890000000000002</v>
          </cell>
          <cell r="D293">
            <v>1</v>
          </cell>
        </row>
        <row r="294">
          <cell r="A294" t="str">
            <v>HTI1</v>
          </cell>
          <cell r="B294">
            <v>18</v>
          </cell>
          <cell r="C294">
            <v>1</v>
          </cell>
          <cell r="D294">
            <v>1</v>
          </cell>
        </row>
        <row r="295">
          <cell r="A295" t="str">
            <v>NAN1</v>
          </cell>
          <cell r="B295">
            <v>18</v>
          </cell>
          <cell r="C295">
            <v>1</v>
          </cell>
          <cell r="D295">
            <v>1</v>
          </cell>
        </row>
        <row r="296">
          <cell r="A296" t="str">
            <v xml:space="preserve">RKS </v>
          </cell>
          <cell r="B296">
            <v>18</v>
          </cell>
          <cell r="C296">
            <v>1</v>
          </cell>
          <cell r="D296">
            <v>1</v>
          </cell>
        </row>
        <row r="297">
          <cell r="A297" t="str">
            <v>YVRV</v>
          </cell>
          <cell r="B297">
            <v>18</v>
          </cell>
          <cell r="C297">
            <v>0.88890000000000002</v>
          </cell>
          <cell r="D297">
            <v>0.88890000000000002</v>
          </cell>
        </row>
        <row r="298">
          <cell r="A298" t="str">
            <v>PAE1</v>
          </cell>
          <cell r="B298">
            <v>18</v>
          </cell>
          <cell r="C298">
            <v>1</v>
          </cell>
          <cell r="D298">
            <v>1</v>
          </cell>
        </row>
        <row r="299">
          <cell r="A299" t="str">
            <v>ZIH1</v>
          </cell>
          <cell r="B299">
            <v>18</v>
          </cell>
          <cell r="C299">
            <v>1</v>
          </cell>
          <cell r="D299">
            <v>1</v>
          </cell>
        </row>
        <row r="300">
          <cell r="A300" t="str">
            <v xml:space="preserve">LWS </v>
          </cell>
          <cell r="B300">
            <v>18</v>
          </cell>
          <cell r="C300">
            <v>1</v>
          </cell>
          <cell r="D300">
            <v>1</v>
          </cell>
        </row>
        <row r="301">
          <cell r="A301" t="str">
            <v>PSC1</v>
          </cell>
          <cell r="B301">
            <v>17</v>
          </cell>
          <cell r="C301">
            <v>1</v>
          </cell>
          <cell r="D301">
            <v>1</v>
          </cell>
        </row>
        <row r="302">
          <cell r="A302" t="str">
            <v>GUP7</v>
          </cell>
          <cell r="B302">
            <v>17</v>
          </cell>
          <cell r="C302">
            <v>1</v>
          </cell>
          <cell r="D302">
            <v>1</v>
          </cell>
        </row>
        <row r="303">
          <cell r="A303" t="str">
            <v>CDCV</v>
          </cell>
          <cell r="B303">
            <v>17</v>
          </cell>
          <cell r="C303">
            <v>1</v>
          </cell>
          <cell r="D303">
            <v>1</v>
          </cell>
        </row>
        <row r="304">
          <cell r="A304" t="str">
            <v>BLI1</v>
          </cell>
          <cell r="B304">
            <v>17</v>
          </cell>
          <cell r="C304">
            <v>1</v>
          </cell>
          <cell r="D304">
            <v>1</v>
          </cell>
        </row>
        <row r="305">
          <cell r="A305" t="str">
            <v>EWRV</v>
          </cell>
          <cell r="B305">
            <v>17</v>
          </cell>
          <cell r="C305">
            <v>1</v>
          </cell>
          <cell r="D305">
            <v>1</v>
          </cell>
        </row>
        <row r="306">
          <cell r="A306" t="str">
            <v>CBR2</v>
          </cell>
          <cell r="B306">
            <v>16</v>
          </cell>
          <cell r="C306">
            <v>1</v>
          </cell>
          <cell r="D306">
            <v>1</v>
          </cell>
        </row>
        <row r="307">
          <cell r="A307" t="str">
            <v xml:space="preserve">FSD </v>
          </cell>
          <cell r="B307">
            <v>16</v>
          </cell>
          <cell r="C307">
            <v>1</v>
          </cell>
          <cell r="D307">
            <v>1</v>
          </cell>
        </row>
        <row r="308">
          <cell r="A308" t="str">
            <v xml:space="preserve">ELP </v>
          </cell>
          <cell r="B308">
            <v>16</v>
          </cell>
          <cell r="C308">
            <v>1</v>
          </cell>
          <cell r="D308">
            <v>1</v>
          </cell>
        </row>
        <row r="309">
          <cell r="A309" t="str">
            <v>MWHV</v>
          </cell>
          <cell r="B309">
            <v>16</v>
          </cell>
          <cell r="C309">
            <v>1</v>
          </cell>
          <cell r="D309">
            <v>1</v>
          </cell>
        </row>
        <row r="310">
          <cell r="A310" t="str">
            <v>BOS8</v>
          </cell>
          <cell r="B310">
            <v>16</v>
          </cell>
          <cell r="C310">
            <v>1</v>
          </cell>
          <cell r="D310">
            <v>1</v>
          </cell>
        </row>
        <row r="311">
          <cell r="A311" t="str">
            <v>TRC1</v>
          </cell>
          <cell r="B311">
            <v>16</v>
          </cell>
          <cell r="C311">
            <v>1</v>
          </cell>
          <cell r="D311">
            <v>1</v>
          </cell>
        </row>
        <row r="312">
          <cell r="A312" t="str">
            <v>SFO2</v>
          </cell>
          <cell r="B312">
            <v>15</v>
          </cell>
          <cell r="C312">
            <v>1</v>
          </cell>
          <cell r="D312">
            <v>1</v>
          </cell>
        </row>
        <row r="313">
          <cell r="A313" t="str">
            <v>CTL1</v>
          </cell>
          <cell r="B313">
            <v>15</v>
          </cell>
          <cell r="C313">
            <v>1</v>
          </cell>
          <cell r="D313">
            <v>1</v>
          </cell>
        </row>
        <row r="314">
          <cell r="A314" t="str">
            <v>IAHV</v>
          </cell>
          <cell r="B314">
            <v>15</v>
          </cell>
          <cell r="C314">
            <v>1</v>
          </cell>
          <cell r="D314">
            <v>1</v>
          </cell>
        </row>
        <row r="315">
          <cell r="A315" t="str">
            <v>ELYV</v>
          </cell>
          <cell r="B315">
            <v>15</v>
          </cell>
          <cell r="C315">
            <v>1</v>
          </cell>
          <cell r="D315">
            <v>1</v>
          </cell>
        </row>
        <row r="316">
          <cell r="A316" t="str">
            <v>PSP1</v>
          </cell>
          <cell r="B316">
            <v>15</v>
          </cell>
          <cell r="C316">
            <v>1</v>
          </cell>
          <cell r="D316">
            <v>1</v>
          </cell>
        </row>
        <row r="317">
          <cell r="A317" t="str">
            <v>ANC2</v>
          </cell>
          <cell r="B317">
            <v>15</v>
          </cell>
          <cell r="C317">
            <v>1</v>
          </cell>
          <cell r="D317">
            <v>1</v>
          </cell>
        </row>
        <row r="318">
          <cell r="A318" t="str">
            <v>TPE2</v>
          </cell>
          <cell r="B318">
            <v>15</v>
          </cell>
          <cell r="C318">
            <v>1</v>
          </cell>
          <cell r="D318">
            <v>1</v>
          </cell>
        </row>
        <row r="319">
          <cell r="A319" t="str">
            <v>GMP1</v>
          </cell>
          <cell r="B319">
            <v>15</v>
          </cell>
          <cell r="C319">
            <v>1</v>
          </cell>
          <cell r="D319">
            <v>1</v>
          </cell>
        </row>
        <row r="320">
          <cell r="A320" t="str">
            <v>YUMV</v>
          </cell>
          <cell r="B320">
            <v>14</v>
          </cell>
          <cell r="C320">
            <v>1</v>
          </cell>
          <cell r="D320">
            <v>1</v>
          </cell>
        </row>
        <row r="321">
          <cell r="A321" t="str">
            <v>SEA7</v>
          </cell>
          <cell r="B321">
            <v>14</v>
          </cell>
          <cell r="C321">
            <v>1</v>
          </cell>
          <cell r="D321">
            <v>1</v>
          </cell>
        </row>
        <row r="322">
          <cell r="A322" t="str">
            <v>MQL1</v>
          </cell>
          <cell r="B322">
            <v>14</v>
          </cell>
          <cell r="C322">
            <v>1</v>
          </cell>
          <cell r="D322">
            <v>1</v>
          </cell>
        </row>
        <row r="323">
          <cell r="A323" t="str">
            <v>CJS1</v>
          </cell>
          <cell r="B323">
            <v>14</v>
          </cell>
          <cell r="C323">
            <v>1</v>
          </cell>
          <cell r="D323">
            <v>1</v>
          </cell>
        </row>
        <row r="324">
          <cell r="A324" t="str">
            <v xml:space="preserve">SVC </v>
          </cell>
          <cell r="B324">
            <v>14</v>
          </cell>
          <cell r="C324">
            <v>1</v>
          </cell>
          <cell r="D324">
            <v>1</v>
          </cell>
        </row>
        <row r="325">
          <cell r="A325" t="str">
            <v>PKC1</v>
          </cell>
          <cell r="B325">
            <v>14</v>
          </cell>
          <cell r="C325">
            <v>0.71430000000000005</v>
          </cell>
          <cell r="D325">
            <v>0.78569999999999995</v>
          </cell>
        </row>
        <row r="326">
          <cell r="A326" t="str">
            <v>SMF2</v>
          </cell>
          <cell r="B326">
            <v>14</v>
          </cell>
          <cell r="C326">
            <v>1</v>
          </cell>
          <cell r="D326">
            <v>1</v>
          </cell>
        </row>
        <row r="327">
          <cell r="A327" t="str">
            <v xml:space="preserve">YAK </v>
          </cell>
          <cell r="B327">
            <v>13</v>
          </cell>
          <cell r="C327">
            <v>0.76919999999999999</v>
          </cell>
          <cell r="D327">
            <v>0.84619999999999995</v>
          </cell>
        </row>
        <row r="328">
          <cell r="A328" t="str">
            <v>NOU1</v>
          </cell>
          <cell r="B328">
            <v>13</v>
          </cell>
          <cell r="C328">
            <v>1</v>
          </cell>
          <cell r="D328">
            <v>1</v>
          </cell>
        </row>
        <row r="329">
          <cell r="A329" t="str">
            <v>LRE1</v>
          </cell>
          <cell r="B329">
            <v>13</v>
          </cell>
          <cell r="C329">
            <v>1</v>
          </cell>
          <cell r="D329">
            <v>1</v>
          </cell>
        </row>
        <row r="330">
          <cell r="A330" t="str">
            <v>IXDV</v>
          </cell>
          <cell r="B330">
            <v>13</v>
          </cell>
          <cell r="C330">
            <v>1</v>
          </cell>
          <cell r="D330">
            <v>1</v>
          </cell>
        </row>
        <row r="331">
          <cell r="A331" t="str">
            <v>MNL1</v>
          </cell>
          <cell r="B331">
            <v>13</v>
          </cell>
          <cell r="C331">
            <v>1</v>
          </cell>
          <cell r="D331">
            <v>1</v>
          </cell>
        </row>
        <row r="332">
          <cell r="A332" t="str">
            <v>GJT7</v>
          </cell>
          <cell r="B332">
            <v>13</v>
          </cell>
          <cell r="C332">
            <v>1</v>
          </cell>
          <cell r="D332">
            <v>1</v>
          </cell>
        </row>
        <row r="333">
          <cell r="A333" t="str">
            <v>VLI1</v>
          </cell>
          <cell r="B333">
            <v>12</v>
          </cell>
          <cell r="C333">
            <v>1</v>
          </cell>
          <cell r="D333">
            <v>1</v>
          </cell>
        </row>
        <row r="334">
          <cell r="A334" t="str">
            <v>LAS2</v>
          </cell>
          <cell r="B334">
            <v>12</v>
          </cell>
          <cell r="C334">
            <v>1</v>
          </cell>
          <cell r="D334">
            <v>1</v>
          </cell>
        </row>
        <row r="335">
          <cell r="A335" t="str">
            <v>HMOV</v>
          </cell>
          <cell r="B335">
            <v>12</v>
          </cell>
          <cell r="C335">
            <v>1</v>
          </cell>
          <cell r="D335">
            <v>1</v>
          </cell>
        </row>
        <row r="336">
          <cell r="A336" t="str">
            <v xml:space="preserve">ABQ </v>
          </cell>
          <cell r="B336">
            <v>12</v>
          </cell>
          <cell r="C336">
            <v>1</v>
          </cell>
          <cell r="D336">
            <v>1</v>
          </cell>
        </row>
        <row r="337">
          <cell r="A337" t="str">
            <v xml:space="preserve">MZT </v>
          </cell>
          <cell r="B337">
            <v>12</v>
          </cell>
          <cell r="C337">
            <v>1</v>
          </cell>
          <cell r="D337">
            <v>1</v>
          </cell>
        </row>
        <row r="338">
          <cell r="A338" t="str">
            <v xml:space="preserve">COS </v>
          </cell>
          <cell r="B338">
            <v>12</v>
          </cell>
          <cell r="C338">
            <v>1</v>
          </cell>
          <cell r="D338">
            <v>1</v>
          </cell>
        </row>
        <row r="339">
          <cell r="A339" t="str">
            <v>SYD8</v>
          </cell>
          <cell r="B339">
            <v>12</v>
          </cell>
          <cell r="C339">
            <v>1</v>
          </cell>
          <cell r="D339">
            <v>1</v>
          </cell>
        </row>
        <row r="340">
          <cell r="A340" t="str">
            <v xml:space="preserve">PIT </v>
          </cell>
          <cell r="B340">
            <v>12</v>
          </cell>
          <cell r="C340">
            <v>1</v>
          </cell>
          <cell r="D340">
            <v>1</v>
          </cell>
        </row>
        <row r="341">
          <cell r="A341" t="str">
            <v>SLC2</v>
          </cell>
          <cell r="B341">
            <v>12</v>
          </cell>
          <cell r="C341">
            <v>1</v>
          </cell>
          <cell r="D341">
            <v>1</v>
          </cell>
        </row>
        <row r="342">
          <cell r="A342" t="str">
            <v>JFKV</v>
          </cell>
          <cell r="B342">
            <v>12</v>
          </cell>
          <cell r="C342">
            <v>1</v>
          </cell>
          <cell r="D342">
            <v>1</v>
          </cell>
        </row>
        <row r="343">
          <cell r="A343" t="str">
            <v>TPE8</v>
          </cell>
          <cell r="B343">
            <v>12</v>
          </cell>
          <cell r="C343">
            <v>1</v>
          </cell>
          <cell r="D343">
            <v>1</v>
          </cell>
        </row>
        <row r="344">
          <cell r="A344" t="str">
            <v>DVO1</v>
          </cell>
          <cell r="B344">
            <v>12</v>
          </cell>
          <cell r="C344">
            <v>1</v>
          </cell>
          <cell r="D344">
            <v>1</v>
          </cell>
        </row>
        <row r="345">
          <cell r="A345" t="str">
            <v xml:space="preserve">BOI </v>
          </cell>
          <cell r="B345">
            <v>11</v>
          </cell>
          <cell r="C345">
            <v>1</v>
          </cell>
          <cell r="D345">
            <v>1</v>
          </cell>
        </row>
        <row r="346">
          <cell r="A346" t="str">
            <v xml:space="preserve">GDL </v>
          </cell>
          <cell r="B346">
            <v>11</v>
          </cell>
          <cell r="C346">
            <v>0.90910000000000002</v>
          </cell>
          <cell r="D346">
            <v>1</v>
          </cell>
        </row>
        <row r="347">
          <cell r="A347" t="str">
            <v>LWSV</v>
          </cell>
          <cell r="B347">
            <v>11</v>
          </cell>
          <cell r="C347">
            <v>1</v>
          </cell>
          <cell r="D347">
            <v>1</v>
          </cell>
        </row>
        <row r="348">
          <cell r="A348" t="str">
            <v xml:space="preserve">MCI </v>
          </cell>
          <cell r="B348">
            <v>11</v>
          </cell>
          <cell r="C348">
            <v>1</v>
          </cell>
          <cell r="D348">
            <v>1</v>
          </cell>
        </row>
        <row r="349">
          <cell r="A349" t="str">
            <v xml:space="preserve">MOT </v>
          </cell>
          <cell r="B349">
            <v>11</v>
          </cell>
          <cell r="C349">
            <v>1</v>
          </cell>
          <cell r="D349">
            <v>1</v>
          </cell>
        </row>
        <row r="350">
          <cell r="A350" t="str">
            <v xml:space="preserve">JFK </v>
          </cell>
          <cell r="B350">
            <v>11</v>
          </cell>
          <cell r="C350">
            <v>1</v>
          </cell>
          <cell r="D350">
            <v>1</v>
          </cell>
        </row>
        <row r="351">
          <cell r="A351" t="str">
            <v>CEB1</v>
          </cell>
          <cell r="B351">
            <v>11</v>
          </cell>
          <cell r="C351">
            <v>1</v>
          </cell>
          <cell r="D351">
            <v>1</v>
          </cell>
        </row>
        <row r="352">
          <cell r="A352" t="str">
            <v xml:space="preserve">FAI </v>
          </cell>
          <cell r="B352">
            <v>10</v>
          </cell>
          <cell r="C352">
            <v>1</v>
          </cell>
          <cell r="D352">
            <v>1</v>
          </cell>
        </row>
        <row r="353">
          <cell r="A353" t="str">
            <v xml:space="preserve">GEG </v>
          </cell>
          <cell r="B353">
            <v>10</v>
          </cell>
          <cell r="C353">
            <v>1</v>
          </cell>
          <cell r="D353">
            <v>1</v>
          </cell>
        </row>
        <row r="354">
          <cell r="A354" t="str">
            <v xml:space="preserve">AMA </v>
          </cell>
          <cell r="B354">
            <v>10</v>
          </cell>
          <cell r="C354">
            <v>1</v>
          </cell>
          <cell r="D354">
            <v>1</v>
          </cell>
        </row>
        <row r="355">
          <cell r="A355" t="str">
            <v>CNYV</v>
          </cell>
          <cell r="B355">
            <v>10</v>
          </cell>
          <cell r="C355">
            <v>1</v>
          </cell>
          <cell r="D355">
            <v>1</v>
          </cell>
        </row>
        <row r="356">
          <cell r="A356" t="str">
            <v>AMAV</v>
          </cell>
          <cell r="B356">
            <v>10</v>
          </cell>
          <cell r="C356">
            <v>1</v>
          </cell>
          <cell r="D356">
            <v>1</v>
          </cell>
        </row>
        <row r="357">
          <cell r="A357" t="str">
            <v xml:space="preserve">BOS </v>
          </cell>
          <cell r="B357">
            <v>10</v>
          </cell>
          <cell r="C357">
            <v>0.9</v>
          </cell>
          <cell r="D357">
            <v>0.9</v>
          </cell>
        </row>
        <row r="358">
          <cell r="A358" t="str">
            <v>IAH8</v>
          </cell>
          <cell r="B358">
            <v>10</v>
          </cell>
          <cell r="C358">
            <v>1</v>
          </cell>
          <cell r="D358">
            <v>1</v>
          </cell>
        </row>
        <row r="359">
          <cell r="A359" t="str">
            <v>MEMV</v>
          </cell>
          <cell r="B359">
            <v>10</v>
          </cell>
          <cell r="C359">
            <v>1</v>
          </cell>
          <cell r="D359">
            <v>1</v>
          </cell>
        </row>
        <row r="360">
          <cell r="A360" t="str">
            <v>LGH1</v>
          </cell>
          <cell r="B360">
            <v>10</v>
          </cell>
          <cell r="C360">
            <v>1</v>
          </cell>
          <cell r="D360">
            <v>1</v>
          </cell>
        </row>
        <row r="361">
          <cell r="A361" t="str">
            <v>SPIV</v>
          </cell>
          <cell r="B361">
            <v>9</v>
          </cell>
          <cell r="C361">
            <v>1</v>
          </cell>
          <cell r="D361">
            <v>1</v>
          </cell>
        </row>
        <row r="362">
          <cell r="A362" t="str">
            <v>SGUV</v>
          </cell>
          <cell r="B362">
            <v>9</v>
          </cell>
          <cell r="C362">
            <v>0.88890000000000002</v>
          </cell>
          <cell r="D362">
            <v>1</v>
          </cell>
        </row>
        <row r="363">
          <cell r="A363" t="str">
            <v>YAK1</v>
          </cell>
          <cell r="B363">
            <v>9</v>
          </cell>
          <cell r="C363">
            <v>1</v>
          </cell>
          <cell r="D363">
            <v>1</v>
          </cell>
        </row>
        <row r="364">
          <cell r="A364" t="str">
            <v>SAFV</v>
          </cell>
          <cell r="B364">
            <v>9</v>
          </cell>
          <cell r="C364">
            <v>1</v>
          </cell>
          <cell r="D364">
            <v>1</v>
          </cell>
        </row>
        <row r="365">
          <cell r="A365" t="str">
            <v xml:space="preserve">ACT </v>
          </cell>
          <cell r="B365">
            <v>9</v>
          </cell>
          <cell r="C365">
            <v>1</v>
          </cell>
          <cell r="D365">
            <v>1</v>
          </cell>
        </row>
        <row r="366">
          <cell r="A366" t="str">
            <v>PSCV</v>
          </cell>
          <cell r="B366">
            <v>9</v>
          </cell>
          <cell r="C366">
            <v>1</v>
          </cell>
          <cell r="D366">
            <v>1</v>
          </cell>
        </row>
        <row r="367">
          <cell r="A367" t="str">
            <v>GEG1</v>
          </cell>
          <cell r="B367">
            <v>9</v>
          </cell>
          <cell r="C367">
            <v>1</v>
          </cell>
          <cell r="D367">
            <v>1</v>
          </cell>
        </row>
        <row r="368">
          <cell r="A368" t="str">
            <v>DEN7</v>
          </cell>
          <cell r="B368">
            <v>9</v>
          </cell>
          <cell r="C368">
            <v>1</v>
          </cell>
          <cell r="D368">
            <v>1</v>
          </cell>
        </row>
        <row r="369">
          <cell r="A369" t="str">
            <v>DDC7</v>
          </cell>
          <cell r="B369">
            <v>9</v>
          </cell>
          <cell r="C369">
            <v>1</v>
          </cell>
          <cell r="D369">
            <v>1</v>
          </cell>
        </row>
        <row r="370">
          <cell r="A370" t="str">
            <v xml:space="preserve">CPR </v>
          </cell>
          <cell r="B370">
            <v>8</v>
          </cell>
          <cell r="C370">
            <v>1</v>
          </cell>
          <cell r="D370">
            <v>1</v>
          </cell>
        </row>
        <row r="371">
          <cell r="A371" t="str">
            <v>LASA</v>
          </cell>
          <cell r="B371">
            <v>8</v>
          </cell>
          <cell r="C371">
            <v>1</v>
          </cell>
          <cell r="D371">
            <v>1</v>
          </cell>
        </row>
        <row r="372">
          <cell r="A372" t="str">
            <v>CFS1</v>
          </cell>
          <cell r="B372">
            <v>8</v>
          </cell>
          <cell r="C372">
            <v>1</v>
          </cell>
          <cell r="D372">
            <v>1</v>
          </cell>
        </row>
        <row r="373">
          <cell r="A373" t="str">
            <v>RNO7</v>
          </cell>
          <cell r="B373">
            <v>8</v>
          </cell>
          <cell r="C373">
            <v>1</v>
          </cell>
          <cell r="D373">
            <v>1</v>
          </cell>
        </row>
        <row r="374">
          <cell r="A374" t="str">
            <v xml:space="preserve">RAP </v>
          </cell>
          <cell r="B374">
            <v>8</v>
          </cell>
          <cell r="C374">
            <v>1</v>
          </cell>
          <cell r="D374">
            <v>1</v>
          </cell>
        </row>
        <row r="375">
          <cell r="A375" t="str">
            <v>BNE8</v>
          </cell>
          <cell r="B375">
            <v>8</v>
          </cell>
          <cell r="C375">
            <v>1</v>
          </cell>
          <cell r="D375">
            <v>1</v>
          </cell>
        </row>
        <row r="376">
          <cell r="A376" t="str">
            <v>GCKV</v>
          </cell>
          <cell r="B376">
            <v>8</v>
          </cell>
          <cell r="C376">
            <v>1</v>
          </cell>
          <cell r="D376">
            <v>1</v>
          </cell>
        </row>
        <row r="377">
          <cell r="A377" t="str">
            <v xml:space="preserve">BUF </v>
          </cell>
          <cell r="B377">
            <v>8</v>
          </cell>
          <cell r="C377">
            <v>1</v>
          </cell>
          <cell r="D377">
            <v>1</v>
          </cell>
        </row>
        <row r="378">
          <cell r="A378" t="str">
            <v>ONT1</v>
          </cell>
          <cell r="B378">
            <v>8</v>
          </cell>
          <cell r="C378">
            <v>1</v>
          </cell>
          <cell r="D378">
            <v>1</v>
          </cell>
        </row>
        <row r="379">
          <cell r="A379" t="str">
            <v>AUS7</v>
          </cell>
          <cell r="B379">
            <v>8</v>
          </cell>
          <cell r="C379">
            <v>1</v>
          </cell>
          <cell r="D379">
            <v>1</v>
          </cell>
        </row>
        <row r="380">
          <cell r="A380" t="str">
            <v>SJDV</v>
          </cell>
          <cell r="B380">
            <v>8</v>
          </cell>
          <cell r="C380">
            <v>1</v>
          </cell>
          <cell r="D380">
            <v>1</v>
          </cell>
        </row>
        <row r="381">
          <cell r="A381" t="str">
            <v>TCA1</v>
          </cell>
          <cell r="B381">
            <v>8</v>
          </cell>
          <cell r="C381">
            <v>1</v>
          </cell>
          <cell r="D381">
            <v>1</v>
          </cell>
        </row>
        <row r="382">
          <cell r="A382" t="str">
            <v>USN1</v>
          </cell>
          <cell r="B382">
            <v>8</v>
          </cell>
          <cell r="C382">
            <v>1</v>
          </cell>
          <cell r="D382">
            <v>1</v>
          </cell>
        </row>
        <row r="383">
          <cell r="A383" t="str">
            <v>SLC8</v>
          </cell>
          <cell r="B383">
            <v>7</v>
          </cell>
          <cell r="C383">
            <v>1</v>
          </cell>
          <cell r="D383">
            <v>1</v>
          </cell>
        </row>
        <row r="384">
          <cell r="A384" t="str">
            <v xml:space="preserve">SAF </v>
          </cell>
          <cell r="B384">
            <v>7</v>
          </cell>
          <cell r="C384">
            <v>1</v>
          </cell>
          <cell r="D384">
            <v>1</v>
          </cell>
        </row>
        <row r="385">
          <cell r="A385" t="str">
            <v>SBD1</v>
          </cell>
          <cell r="B385">
            <v>7</v>
          </cell>
          <cell r="C385">
            <v>1</v>
          </cell>
          <cell r="D385">
            <v>1</v>
          </cell>
        </row>
        <row r="386">
          <cell r="A386" t="str">
            <v>MAF7</v>
          </cell>
          <cell r="B386">
            <v>7</v>
          </cell>
          <cell r="C386">
            <v>1</v>
          </cell>
          <cell r="D386">
            <v>1</v>
          </cell>
        </row>
        <row r="387">
          <cell r="A387" t="str">
            <v>LNKV</v>
          </cell>
          <cell r="B387">
            <v>7</v>
          </cell>
          <cell r="C387">
            <v>1</v>
          </cell>
          <cell r="D387">
            <v>1</v>
          </cell>
        </row>
        <row r="388">
          <cell r="A388" t="str">
            <v>CLEV</v>
          </cell>
          <cell r="B388">
            <v>7</v>
          </cell>
          <cell r="C388">
            <v>1</v>
          </cell>
          <cell r="D388">
            <v>1</v>
          </cell>
        </row>
        <row r="389">
          <cell r="A389" t="str">
            <v xml:space="preserve">SJD </v>
          </cell>
          <cell r="B389">
            <v>7</v>
          </cell>
          <cell r="C389">
            <v>1</v>
          </cell>
          <cell r="D389">
            <v>1</v>
          </cell>
        </row>
        <row r="390">
          <cell r="A390" t="str">
            <v xml:space="preserve">SJT </v>
          </cell>
          <cell r="B390">
            <v>7</v>
          </cell>
          <cell r="C390">
            <v>1</v>
          </cell>
          <cell r="D390">
            <v>1</v>
          </cell>
        </row>
        <row r="391">
          <cell r="A391" t="str">
            <v>PPT1</v>
          </cell>
          <cell r="B391">
            <v>7</v>
          </cell>
          <cell r="C391">
            <v>1</v>
          </cell>
          <cell r="D391">
            <v>1</v>
          </cell>
        </row>
        <row r="392">
          <cell r="A392" t="str">
            <v>SLCA</v>
          </cell>
          <cell r="B392">
            <v>7</v>
          </cell>
          <cell r="C392">
            <v>1</v>
          </cell>
          <cell r="D392">
            <v>1</v>
          </cell>
        </row>
        <row r="393">
          <cell r="A393" t="str">
            <v>DEN1</v>
          </cell>
          <cell r="B393">
            <v>7</v>
          </cell>
          <cell r="C393">
            <v>0.85709999999999997</v>
          </cell>
          <cell r="D393">
            <v>0.85709999999999997</v>
          </cell>
        </row>
        <row r="394">
          <cell r="A394" t="str">
            <v>DEN2</v>
          </cell>
          <cell r="B394">
            <v>7</v>
          </cell>
          <cell r="C394">
            <v>1</v>
          </cell>
          <cell r="D394">
            <v>1</v>
          </cell>
        </row>
        <row r="395">
          <cell r="A395" t="str">
            <v xml:space="preserve">MDW </v>
          </cell>
          <cell r="B395">
            <v>7</v>
          </cell>
          <cell r="C395">
            <v>1</v>
          </cell>
          <cell r="D395">
            <v>1</v>
          </cell>
        </row>
        <row r="396">
          <cell r="A396" t="str">
            <v>MSP8</v>
          </cell>
          <cell r="B396">
            <v>7</v>
          </cell>
          <cell r="C396">
            <v>1</v>
          </cell>
          <cell r="D396">
            <v>1</v>
          </cell>
        </row>
        <row r="397">
          <cell r="A397" t="str">
            <v xml:space="preserve">LNK </v>
          </cell>
          <cell r="B397">
            <v>7</v>
          </cell>
          <cell r="C397">
            <v>0.85709999999999997</v>
          </cell>
          <cell r="D397">
            <v>0.85709999999999997</v>
          </cell>
        </row>
        <row r="398">
          <cell r="A398" t="str">
            <v>CYSV</v>
          </cell>
          <cell r="B398">
            <v>7</v>
          </cell>
          <cell r="C398">
            <v>1</v>
          </cell>
          <cell r="D398">
            <v>1</v>
          </cell>
        </row>
        <row r="399">
          <cell r="A399" t="str">
            <v xml:space="preserve">LGA </v>
          </cell>
          <cell r="B399">
            <v>7</v>
          </cell>
          <cell r="C399">
            <v>1</v>
          </cell>
          <cell r="D399">
            <v>1</v>
          </cell>
        </row>
        <row r="400">
          <cell r="A400" t="str">
            <v>SLC5</v>
          </cell>
          <cell r="B400">
            <v>7</v>
          </cell>
          <cell r="C400">
            <v>1</v>
          </cell>
          <cell r="D400">
            <v>1</v>
          </cell>
        </row>
        <row r="401">
          <cell r="A401" t="str">
            <v xml:space="preserve">TVC </v>
          </cell>
          <cell r="B401">
            <v>7</v>
          </cell>
          <cell r="C401">
            <v>1</v>
          </cell>
          <cell r="D401">
            <v>1</v>
          </cell>
        </row>
        <row r="402">
          <cell r="A402" t="str">
            <v>GOV1</v>
          </cell>
          <cell r="B402">
            <v>7</v>
          </cell>
          <cell r="C402">
            <v>1</v>
          </cell>
          <cell r="D402">
            <v>1</v>
          </cell>
        </row>
        <row r="646">
          <cell r="A646" t="str">
            <v>HAL/A332</v>
          </cell>
          <cell r="B646">
            <v>290619</v>
          </cell>
          <cell r="C646">
            <v>0.99050000000000005</v>
          </cell>
          <cell r="D646">
            <v>0.99929999999999997</v>
          </cell>
        </row>
        <row r="647">
          <cell r="A647" t="str">
            <v>ASA/B738</v>
          </cell>
          <cell r="B647">
            <v>271786</v>
          </cell>
          <cell r="C647">
            <v>0.94820000000000004</v>
          </cell>
          <cell r="D647">
            <v>0.98089999999999999</v>
          </cell>
        </row>
        <row r="648">
          <cell r="A648" t="str">
            <v>UAL/B789</v>
          </cell>
          <cell r="B648">
            <v>215086</v>
          </cell>
          <cell r="C648">
            <v>0.99139999999999995</v>
          </cell>
          <cell r="D648">
            <v>0.99670000000000003</v>
          </cell>
        </row>
        <row r="649">
          <cell r="A649" t="str">
            <v>UAL/B772</v>
          </cell>
          <cell r="B649">
            <v>166609</v>
          </cell>
          <cell r="C649">
            <v>0.97330000000000005</v>
          </cell>
          <cell r="D649">
            <v>0.98850000000000005</v>
          </cell>
        </row>
        <row r="650">
          <cell r="A650" t="str">
            <v>EVA/B77W</v>
          </cell>
          <cell r="B650">
            <v>136137</v>
          </cell>
          <cell r="C650">
            <v>0.99309999999999998</v>
          </cell>
          <cell r="D650">
            <v>0.99819999999999998</v>
          </cell>
        </row>
        <row r="651">
          <cell r="A651" t="str">
            <v>CPA/B77W</v>
          </cell>
          <cell r="B651">
            <v>123693</v>
          </cell>
          <cell r="C651">
            <v>0.97670000000000001</v>
          </cell>
          <cell r="D651">
            <v>0.98960000000000004</v>
          </cell>
        </row>
        <row r="652">
          <cell r="A652" t="str">
            <v>ANA/B77W</v>
          </cell>
          <cell r="B652">
            <v>94892</v>
          </cell>
          <cell r="C652">
            <v>0.99680000000000002</v>
          </cell>
          <cell r="D652">
            <v>0.999</v>
          </cell>
        </row>
        <row r="653">
          <cell r="A653" t="str">
            <v>HAL/B763</v>
          </cell>
          <cell r="B653">
            <v>83002</v>
          </cell>
          <cell r="C653">
            <v>0.96970000000000001</v>
          </cell>
          <cell r="D653">
            <v>0.9909</v>
          </cell>
        </row>
        <row r="654">
          <cell r="A654" t="str">
            <v>AAL/B789</v>
          </cell>
          <cell r="B654">
            <v>82963</v>
          </cell>
          <cell r="C654">
            <v>0.9919</v>
          </cell>
          <cell r="D654">
            <v>0.998</v>
          </cell>
        </row>
        <row r="655">
          <cell r="A655" t="str">
            <v>PAL/B77W</v>
          </cell>
          <cell r="B655">
            <v>79206</v>
          </cell>
          <cell r="C655">
            <v>0.99209999999999998</v>
          </cell>
          <cell r="D655">
            <v>0.99660000000000004</v>
          </cell>
        </row>
        <row r="656">
          <cell r="A656" t="str">
            <v>DAL/B763</v>
          </cell>
          <cell r="B656">
            <v>76628</v>
          </cell>
          <cell r="C656">
            <v>0.98309999999999997</v>
          </cell>
          <cell r="D656">
            <v>0.99219999999999997</v>
          </cell>
        </row>
        <row r="657">
          <cell r="A657" t="str">
            <v>QFA/B744</v>
          </cell>
          <cell r="B657">
            <v>70342</v>
          </cell>
          <cell r="C657">
            <v>0.98760000000000003</v>
          </cell>
          <cell r="D657">
            <v>0.99429999999999996</v>
          </cell>
        </row>
        <row r="658">
          <cell r="A658" t="str">
            <v>AAL/B772</v>
          </cell>
          <cell r="B658">
            <v>69688</v>
          </cell>
          <cell r="C658">
            <v>0.97740000000000005</v>
          </cell>
          <cell r="D658">
            <v>0.99150000000000005</v>
          </cell>
        </row>
        <row r="659">
          <cell r="A659" t="str">
            <v>UAL/B77W</v>
          </cell>
          <cell r="B659">
            <v>68436</v>
          </cell>
          <cell r="C659">
            <v>0.98540000000000005</v>
          </cell>
          <cell r="D659">
            <v>0.99370000000000003</v>
          </cell>
        </row>
        <row r="660">
          <cell r="A660" t="str">
            <v>JAL/B788</v>
          </cell>
          <cell r="B660">
            <v>65787</v>
          </cell>
          <cell r="C660">
            <v>0.99109999999999998</v>
          </cell>
          <cell r="D660">
            <v>0.99490000000000001</v>
          </cell>
        </row>
        <row r="661">
          <cell r="A661" t="str">
            <v>UAL/B752</v>
          </cell>
          <cell r="B661">
            <v>64284</v>
          </cell>
          <cell r="C661">
            <v>0.96489999999999998</v>
          </cell>
          <cell r="D661">
            <v>0.99029999999999996</v>
          </cell>
        </row>
        <row r="662">
          <cell r="A662" t="str">
            <v>CES/A332</v>
          </cell>
          <cell r="B662">
            <v>59350</v>
          </cell>
          <cell r="C662">
            <v>0.98499999999999999</v>
          </cell>
          <cell r="D662">
            <v>0.99280000000000002</v>
          </cell>
        </row>
        <row r="663">
          <cell r="A663" t="str">
            <v>ANA/B789</v>
          </cell>
          <cell r="B663">
            <v>58510</v>
          </cell>
          <cell r="C663">
            <v>0.99050000000000005</v>
          </cell>
          <cell r="D663">
            <v>0.99439999999999995</v>
          </cell>
        </row>
        <row r="664">
          <cell r="A664" t="str">
            <v>QFA/A388</v>
          </cell>
          <cell r="B664">
            <v>57511</v>
          </cell>
          <cell r="C664">
            <v>0.99739999999999995</v>
          </cell>
          <cell r="D664">
            <v>0.99870000000000003</v>
          </cell>
        </row>
        <row r="665">
          <cell r="A665" t="str">
            <v>VOZ/B77W</v>
          </cell>
          <cell r="B665">
            <v>55895</v>
          </cell>
          <cell r="C665">
            <v>0.99199999999999999</v>
          </cell>
          <cell r="D665">
            <v>0.99680000000000002</v>
          </cell>
        </row>
        <row r="666">
          <cell r="A666" t="str">
            <v>KAL/B77W</v>
          </cell>
          <cell r="B666">
            <v>55441</v>
          </cell>
          <cell r="C666">
            <v>0.98970000000000002</v>
          </cell>
          <cell r="D666">
            <v>0.99750000000000005</v>
          </cell>
        </row>
        <row r="667">
          <cell r="A667" t="str">
            <v>ANZ/B77W</v>
          </cell>
          <cell r="B667">
            <v>53827</v>
          </cell>
          <cell r="C667">
            <v>0.9798</v>
          </cell>
          <cell r="D667">
            <v>0.98729999999999996</v>
          </cell>
        </row>
        <row r="668">
          <cell r="A668" t="str">
            <v>JAL/B772</v>
          </cell>
          <cell r="B668">
            <v>52943</v>
          </cell>
          <cell r="C668">
            <v>0.997</v>
          </cell>
          <cell r="D668">
            <v>0.99919999999999998</v>
          </cell>
        </row>
        <row r="669">
          <cell r="A669" t="str">
            <v>CAL/B77W</v>
          </cell>
          <cell r="B669">
            <v>51249</v>
          </cell>
          <cell r="C669">
            <v>0.99219999999999997</v>
          </cell>
          <cell r="D669">
            <v>0.99680000000000002</v>
          </cell>
        </row>
        <row r="670">
          <cell r="A670" t="str">
            <v>FDX/MD11</v>
          </cell>
          <cell r="B670">
            <v>50513</v>
          </cell>
          <cell r="C670">
            <v>0.98250000000000004</v>
          </cell>
          <cell r="D670">
            <v>0.99209999999999998</v>
          </cell>
        </row>
        <row r="671">
          <cell r="A671" t="str">
            <v>JAL/B763</v>
          </cell>
          <cell r="B671">
            <v>50330</v>
          </cell>
          <cell r="C671">
            <v>0.99539999999999995</v>
          </cell>
          <cell r="D671">
            <v>0.999</v>
          </cell>
        </row>
        <row r="672">
          <cell r="A672" t="str">
            <v>JST/B788</v>
          </cell>
          <cell r="B672">
            <v>46953</v>
          </cell>
          <cell r="C672">
            <v>0.98370000000000002</v>
          </cell>
          <cell r="D672">
            <v>0.99629999999999996</v>
          </cell>
        </row>
        <row r="673">
          <cell r="A673" t="str">
            <v>SIA/B77W</v>
          </cell>
          <cell r="B673">
            <v>46029</v>
          </cell>
          <cell r="C673">
            <v>0.98729999999999996</v>
          </cell>
          <cell r="D673">
            <v>0.99370000000000003</v>
          </cell>
        </row>
        <row r="674">
          <cell r="A674" t="str">
            <v>JAL/B77W</v>
          </cell>
          <cell r="B674">
            <v>45058</v>
          </cell>
          <cell r="C674">
            <v>0.99509999999999998</v>
          </cell>
          <cell r="D674">
            <v>0.99870000000000003</v>
          </cell>
        </row>
        <row r="675">
          <cell r="A675" t="str">
            <v>DAL/B77L</v>
          </cell>
          <cell r="B675">
            <v>43201</v>
          </cell>
          <cell r="C675">
            <v>0.99429999999999996</v>
          </cell>
          <cell r="D675">
            <v>0.99670000000000003</v>
          </cell>
        </row>
        <row r="676">
          <cell r="A676" t="str">
            <v>ANZ/B789</v>
          </cell>
          <cell r="B676">
            <v>42287</v>
          </cell>
          <cell r="C676">
            <v>0.99219999999999997</v>
          </cell>
          <cell r="D676">
            <v>0.99850000000000005</v>
          </cell>
        </row>
        <row r="677">
          <cell r="A677" t="str">
            <v>CES/B77W</v>
          </cell>
          <cell r="B677">
            <v>42083</v>
          </cell>
          <cell r="C677">
            <v>0.9909</v>
          </cell>
          <cell r="D677">
            <v>0.99660000000000004</v>
          </cell>
        </row>
        <row r="678">
          <cell r="A678" t="str">
            <v>QFA/A333</v>
          </cell>
          <cell r="B678">
            <v>41601</v>
          </cell>
          <cell r="C678">
            <v>0.99129999999999996</v>
          </cell>
          <cell r="D678">
            <v>0.99329999999999996</v>
          </cell>
        </row>
        <row r="679">
          <cell r="A679" t="str">
            <v>ASA/B739</v>
          </cell>
          <cell r="B679">
            <v>38994</v>
          </cell>
          <cell r="C679">
            <v>0.95269999999999999</v>
          </cell>
          <cell r="D679">
            <v>0.98450000000000004</v>
          </cell>
        </row>
        <row r="680">
          <cell r="A680" t="str">
            <v>FDX/B77L</v>
          </cell>
          <cell r="B680">
            <v>36884</v>
          </cell>
          <cell r="C680">
            <v>0.98050000000000004</v>
          </cell>
          <cell r="D680">
            <v>0.9899</v>
          </cell>
        </row>
        <row r="681">
          <cell r="A681" t="str">
            <v>KAL/B748</v>
          </cell>
          <cell r="B681">
            <v>35842</v>
          </cell>
          <cell r="C681">
            <v>0.98129999999999995</v>
          </cell>
          <cell r="D681">
            <v>0.9899</v>
          </cell>
        </row>
        <row r="682">
          <cell r="A682" t="str">
            <v>ASA/A320</v>
          </cell>
          <cell r="B682">
            <v>35524</v>
          </cell>
          <cell r="C682">
            <v>0.98680000000000001</v>
          </cell>
          <cell r="D682">
            <v>0.99419999999999997</v>
          </cell>
        </row>
        <row r="683">
          <cell r="A683" t="str">
            <v>KAL/A333</v>
          </cell>
          <cell r="B683">
            <v>34924</v>
          </cell>
          <cell r="C683">
            <v>0.98699999999999999</v>
          </cell>
          <cell r="D683">
            <v>0.997</v>
          </cell>
        </row>
        <row r="684">
          <cell r="A684" t="str">
            <v>KAL/A388</v>
          </cell>
          <cell r="B684">
            <v>34459</v>
          </cell>
          <cell r="C684">
            <v>0.99460000000000004</v>
          </cell>
          <cell r="D684">
            <v>0.99950000000000006</v>
          </cell>
        </row>
        <row r="685">
          <cell r="A685" t="str">
            <v>ANA/B788</v>
          </cell>
          <cell r="B685">
            <v>33750</v>
          </cell>
          <cell r="C685">
            <v>0.99009999999999998</v>
          </cell>
          <cell r="D685">
            <v>0.99419999999999997</v>
          </cell>
        </row>
        <row r="686">
          <cell r="A686" t="str">
            <v>ROU/B763</v>
          </cell>
          <cell r="B686">
            <v>32698</v>
          </cell>
          <cell r="C686">
            <v>0.96660000000000001</v>
          </cell>
          <cell r="D686">
            <v>0.98970000000000002</v>
          </cell>
        </row>
        <row r="687">
          <cell r="A687" t="str">
            <v>ANZ/B772</v>
          </cell>
          <cell r="B687">
            <v>32650</v>
          </cell>
          <cell r="C687">
            <v>0.98839999999999995</v>
          </cell>
          <cell r="D687">
            <v>0.99490000000000001</v>
          </cell>
        </row>
        <row r="688">
          <cell r="A688" t="str">
            <v>AAR/B772</v>
          </cell>
          <cell r="B688">
            <v>32612</v>
          </cell>
          <cell r="C688">
            <v>0.99419999999999997</v>
          </cell>
          <cell r="D688">
            <v>0.99790000000000001</v>
          </cell>
        </row>
        <row r="689">
          <cell r="A689" t="str">
            <v>THT/A343</v>
          </cell>
          <cell r="B689">
            <v>28401</v>
          </cell>
          <cell r="C689">
            <v>0.99750000000000005</v>
          </cell>
          <cell r="D689">
            <v>0.998</v>
          </cell>
        </row>
        <row r="690">
          <cell r="A690" t="str">
            <v>ACA/B789</v>
          </cell>
          <cell r="B690">
            <v>27731</v>
          </cell>
          <cell r="C690">
            <v>0.98419999999999996</v>
          </cell>
          <cell r="D690">
            <v>0.99170000000000003</v>
          </cell>
        </row>
        <row r="691">
          <cell r="A691" t="str">
            <v>AAR/A388</v>
          </cell>
          <cell r="B691">
            <v>27710</v>
          </cell>
          <cell r="C691">
            <v>0.99339999999999995</v>
          </cell>
          <cell r="D691">
            <v>0.99929999999999997</v>
          </cell>
        </row>
        <row r="692">
          <cell r="A692" t="str">
            <v>FJI/A332</v>
          </cell>
          <cell r="B692">
            <v>27133</v>
          </cell>
          <cell r="C692">
            <v>0.98719999999999997</v>
          </cell>
          <cell r="D692">
            <v>0.99329999999999996</v>
          </cell>
        </row>
        <row r="693">
          <cell r="A693" t="str">
            <v>AMX/B788</v>
          </cell>
          <cell r="B693">
            <v>26957</v>
          </cell>
          <cell r="C693">
            <v>0.97109999999999996</v>
          </cell>
          <cell r="D693">
            <v>0.98380000000000001</v>
          </cell>
        </row>
        <row r="694">
          <cell r="A694" t="str">
            <v>ACA/B77L</v>
          </cell>
          <cell r="B694">
            <v>26736</v>
          </cell>
          <cell r="C694">
            <v>0.98470000000000002</v>
          </cell>
          <cell r="D694">
            <v>0.99580000000000002</v>
          </cell>
        </row>
        <row r="695">
          <cell r="A695" t="str">
            <v>HAL/A21N</v>
          </cell>
          <cell r="B695">
            <v>25530</v>
          </cell>
          <cell r="C695">
            <v>0.99019999999999997</v>
          </cell>
          <cell r="D695">
            <v>0.99960000000000004</v>
          </cell>
        </row>
        <row r="696">
          <cell r="A696" t="str">
            <v>MIL/K35R</v>
          </cell>
          <cell r="B696">
            <v>25278</v>
          </cell>
          <cell r="C696">
            <v>0.98870000000000002</v>
          </cell>
          <cell r="D696">
            <v>0.99450000000000005</v>
          </cell>
        </row>
        <row r="697">
          <cell r="A697" t="str">
            <v>DAL/A333</v>
          </cell>
          <cell r="B697">
            <v>25107</v>
          </cell>
          <cell r="C697">
            <v>0.97919999999999996</v>
          </cell>
          <cell r="D697">
            <v>0.99370000000000003</v>
          </cell>
        </row>
        <row r="698">
          <cell r="A698" t="str">
            <v>UAL/B788</v>
          </cell>
          <cell r="B698">
            <v>25083</v>
          </cell>
          <cell r="C698">
            <v>0.99170000000000003</v>
          </cell>
          <cell r="D698">
            <v>0.99580000000000002</v>
          </cell>
        </row>
        <row r="699">
          <cell r="A699" t="str">
            <v>DAL/B753</v>
          </cell>
          <cell r="B699">
            <v>24656</v>
          </cell>
          <cell r="C699">
            <v>0.94979999999999998</v>
          </cell>
          <cell r="D699">
            <v>0.98350000000000004</v>
          </cell>
        </row>
        <row r="700">
          <cell r="A700" t="str">
            <v>ACA/B788</v>
          </cell>
          <cell r="B700">
            <v>24264</v>
          </cell>
          <cell r="C700">
            <v>0.9778</v>
          </cell>
          <cell r="D700">
            <v>0.99060000000000004</v>
          </cell>
        </row>
        <row r="701">
          <cell r="A701" t="str">
            <v>SIA/A359</v>
          </cell>
          <cell r="B701">
            <v>23581</v>
          </cell>
          <cell r="C701">
            <v>0.99390000000000001</v>
          </cell>
          <cell r="D701">
            <v>0.99729999999999996</v>
          </cell>
        </row>
        <row r="702">
          <cell r="A702" t="str">
            <v>CAL/B744</v>
          </cell>
          <cell r="B702">
            <v>22634</v>
          </cell>
          <cell r="C702">
            <v>0.98980000000000001</v>
          </cell>
          <cell r="D702">
            <v>0.99670000000000003</v>
          </cell>
        </row>
        <row r="703">
          <cell r="A703" t="str">
            <v>AAL/B77W</v>
          </cell>
          <cell r="B703">
            <v>22042</v>
          </cell>
          <cell r="C703">
            <v>0.98860000000000003</v>
          </cell>
          <cell r="D703">
            <v>0.99399999999999999</v>
          </cell>
        </row>
        <row r="704">
          <cell r="A704" t="str">
            <v>GTI/B744</v>
          </cell>
          <cell r="B704">
            <v>21991</v>
          </cell>
          <cell r="C704">
            <v>0.98480000000000001</v>
          </cell>
          <cell r="D704">
            <v>0.99390000000000001</v>
          </cell>
        </row>
        <row r="705">
          <cell r="A705" t="str">
            <v>CPA/A359</v>
          </cell>
          <cell r="B705">
            <v>21400</v>
          </cell>
          <cell r="C705">
            <v>0.99560000000000004</v>
          </cell>
          <cell r="D705">
            <v>0.99850000000000005</v>
          </cell>
        </row>
        <row r="706">
          <cell r="A706" t="str">
            <v>UPS/B744</v>
          </cell>
          <cell r="B706">
            <v>20853</v>
          </cell>
          <cell r="C706">
            <v>0.97170000000000001</v>
          </cell>
          <cell r="D706">
            <v>0.98670000000000002</v>
          </cell>
        </row>
        <row r="707">
          <cell r="A707" t="str">
            <v>UPS/MD11</v>
          </cell>
          <cell r="B707">
            <v>20637</v>
          </cell>
          <cell r="C707">
            <v>0.97809999999999997</v>
          </cell>
          <cell r="D707">
            <v>0.98750000000000004</v>
          </cell>
        </row>
        <row r="708">
          <cell r="A708" t="str">
            <v>AAL/B788</v>
          </cell>
          <cell r="B708">
            <v>20611</v>
          </cell>
          <cell r="C708">
            <v>0.99490000000000001</v>
          </cell>
          <cell r="D708">
            <v>0.99729999999999996</v>
          </cell>
        </row>
        <row r="709">
          <cell r="A709" t="str">
            <v xml:space="preserve">RCH/C17 </v>
          </cell>
          <cell r="B709">
            <v>20514</v>
          </cell>
          <cell r="C709">
            <v>0.99609999999999999</v>
          </cell>
          <cell r="D709">
            <v>0.99770000000000003</v>
          </cell>
        </row>
        <row r="710">
          <cell r="A710" t="str">
            <v>CRK/A359</v>
          </cell>
          <cell r="B710">
            <v>20475</v>
          </cell>
          <cell r="C710">
            <v>0.99539999999999995</v>
          </cell>
          <cell r="D710">
            <v>0.99809999999999999</v>
          </cell>
        </row>
        <row r="711">
          <cell r="A711" t="str">
            <v>CCA/B789</v>
          </cell>
          <cell r="B711">
            <v>19605</v>
          </cell>
          <cell r="C711">
            <v>0.98970000000000002</v>
          </cell>
          <cell r="D711">
            <v>0.99590000000000001</v>
          </cell>
        </row>
        <row r="712">
          <cell r="A712" t="str">
            <v>QFA/B789</v>
          </cell>
          <cell r="B712">
            <v>18257</v>
          </cell>
          <cell r="C712">
            <v>0.99450000000000005</v>
          </cell>
          <cell r="D712">
            <v>0.99980000000000002</v>
          </cell>
        </row>
        <row r="713">
          <cell r="A713" t="str">
            <v>DAL/B772</v>
          </cell>
          <cell r="B713">
            <v>17805</v>
          </cell>
          <cell r="C713">
            <v>0.99739999999999995</v>
          </cell>
          <cell r="D713">
            <v>0.99960000000000004</v>
          </cell>
        </row>
        <row r="714">
          <cell r="A714" t="str">
            <v>JAL/B789</v>
          </cell>
          <cell r="B714">
            <v>17557</v>
          </cell>
          <cell r="C714">
            <v>0.99050000000000005</v>
          </cell>
          <cell r="D714">
            <v>0.99580000000000002</v>
          </cell>
        </row>
        <row r="715">
          <cell r="A715" t="str">
            <v>CCA/A332</v>
          </cell>
          <cell r="B715">
            <v>17019</v>
          </cell>
          <cell r="C715">
            <v>0.98719999999999997</v>
          </cell>
          <cell r="D715">
            <v>0.99509999999999998</v>
          </cell>
        </row>
        <row r="716">
          <cell r="A716" t="str">
            <v>AAR/A359</v>
          </cell>
          <cell r="B716">
            <v>16300</v>
          </cell>
          <cell r="C716">
            <v>0.98629999999999995</v>
          </cell>
          <cell r="D716">
            <v>0.99150000000000005</v>
          </cell>
        </row>
        <row r="717">
          <cell r="A717" t="str">
            <v>KAL/B789</v>
          </cell>
          <cell r="B717">
            <v>15423</v>
          </cell>
          <cell r="C717">
            <v>0.98540000000000005</v>
          </cell>
          <cell r="D717">
            <v>0.99299999999999999</v>
          </cell>
        </row>
        <row r="718">
          <cell r="A718" t="str">
            <v>CAL/A359</v>
          </cell>
          <cell r="B718">
            <v>15265</v>
          </cell>
          <cell r="C718">
            <v>0.99460000000000004</v>
          </cell>
          <cell r="D718">
            <v>0.99829999999999997</v>
          </cell>
        </row>
        <row r="719">
          <cell r="A719" t="str">
            <v>CKK/B77L</v>
          </cell>
          <cell r="B719">
            <v>15038</v>
          </cell>
          <cell r="C719">
            <v>0.98680000000000001</v>
          </cell>
          <cell r="D719">
            <v>0.99490000000000001</v>
          </cell>
        </row>
        <row r="720">
          <cell r="A720" t="str">
            <v>IGA/GLEX</v>
          </cell>
          <cell r="B720">
            <v>14909</v>
          </cell>
          <cell r="C720">
            <v>0.9819</v>
          </cell>
          <cell r="D720">
            <v>0.99480000000000002</v>
          </cell>
        </row>
        <row r="721">
          <cell r="A721" t="str">
            <v>CSN/B77L</v>
          </cell>
          <cell r="B721">
            <v>14829</v>
          </cell>
          <cell r="C721">
            <v>0.99</v>
          </cell>
          <cell r="D721">
            <v>0.99680000000000002</v>
          </cell>
        </row>
        <row r="722">
          <cell r="A722" t="str">
            <v>CSN/B77W</v>
          </cell>
          <cell r="B722">
            <v>14817</v>
          </cell>
          <cell r="C722">
            <v>0.99019999999999997</v>
          </cell>
          <cell r="D722">
            <v>0.99660000000000004</v>
          </cell>
        </row>
        <row r="723">
          <cell r="A723" t="str">
            <v>DAL/B75H</v>
          </cell>
          <cell r="B723">
            <v>14785</v>
          </cell>
          <cell r="C723">
            <v>0.95660000000000001</v>
          </cell>
          <cell r="D723">
            <v>0.98550000000000004</v>
          </cell>
        </row>
        <row r="724">
          <cell r="A724" t="str">
            <v>PAL/A333</v>
          </cell>
          <cell r="B724">
            <v>14785</v>
          </cell>
          <cell r="C724">
            <v>0.99260000000000004</v>
          </cell>
          <cell r="D724">
            <v>0.99729999999999996</v>
          </cell>
        </row>
        <row r="725">
          <cell r="A725" t="str">
            <v>ACI/A332</v>
          </cell>
          <cell r="B725">
            <v>14778</v>
          </cell>
          <cell r="C725">
            <v>0.98850000000000005</v>
          </cell>
          <cell r="D725">
            <v>0.99839999999999995</v>
          </cell>
        </row>
        <row r="726">
          <cell r="A726" t="str">
            <v>IGA/GLF5</v>
          </cell>
          <cell r="B726">
            <v>14740</v>
          </cell>
          <cell r="C726">
            <v>0.97799999999999998</v>
          </cell>
          <cell r="D726">
            <v>0.99070000000000003</v>
          </cell>
        </row>
        <row r="727">
          <cell r="A727" t="str">
            <v>PAL/A343</v>
          </cell>
          <cell r="B727">
            <v>14547</v>
          </cell>
          <cell r="C727">
            <v>0.99509999999999998</v>
          </cell>
          <cell r="D727">
            <v>0.99839999999999995</v>
          </cell>
        </row>
        <row r="728">
          <cell r="A728" t="str">
            <v>CKS/B744</v>
          </cell>
          <cell r="B728">
            <v>14350</v>
          </cell>
          <cell r="C728">
            <v>0.96950000000000003</v>
          </cell>
          <cell r="D728">
            <v>0.98670000000000002</v>
          </cell>
        </row>
        <row r="729">
          <cell r="A729" t="str">
            <v>UAL/B764</v>
          </cell>
          <cell r="B729">
            <v>13798</v>
          </cell>
          <cell r="C729">
            <v>0.96020000000000005</v>
          </cell>
          <cell r="D729">
            <v>0.9849</v>
          </cell>
        </row>
        <row r="730">
          <cell r="A730" t="str">
            <v>NCA/B748</v>
          </cell>
          <cell r="B730">
            <v>12272</v>
          </cell>
          <cell r="C730">
            <v>0.99709999999999999</v>
          </cell>
          <cell r="D730">
            <v>0.99890000000000001</v>
          </cell>
        </row>
        <row r="731">
          <cell r="A731" t="str">
            <v>CSN/A388</v>
          </cell>
          <cell r="B731">
            <v>12265</v>
          </cell>
          <cell r="C731">
            <v>0.9919</v>
          </cell>
          <cell r="D731">
            <v>0.99739999999999995</v>
          </cell>
        </row>
        <row r="732">
          <cell r="A732" t="str">
            <v xml:space="preserve">MIL/C17 </v>
          </cell>
          <cell r="B732">
            <v>12000</v>
          </cell>
          <cell r="C732">
            <v>0.99570000000000003</v>
          </cell>
          <cell r="D732">
            <v>0.99719999999999998</v>
          </cell>
        </row>
        <row r="733">
          <cell r="A733" t="str">
            <v>CCA/B77W</v>
          </cell>
          <cell r="B733">
            <v>11406</v>
          </cell>
          <cell r="C733">
            <v>0.98089999999999999</v>
          </cell>
          <cell r="D733">
            <v>0.99439999999999995</v>
          </cell>
        </row>
        <row r="734">
          <cell r="A734" t="str">
            <v>ACA/B77W</v>
          </cell>
          <cell r="B734">
            <v>11231</v>
          </cell>
          <cell r="C734">
            <v>0.98199999999999998</v>
          </cell>
          <cell r="D734">
            <v>0.99560000000000004</v>
          </cell>
        </row>
        <row r="735">
          <cell r="A735" t="str">
            <v>CES/A333</v>
          </cell>
          <cell r="B735">
            <v>11207</v>
          </cell>
          <cell r="C735">
            <v>0.97709999999999997</v>
          </cell>
          <cell r="D735">
            <v>0.98719999999999997</v>
          </cell>
        </row>
        <row r="736">
          <cell r="A736" t="str">
            <v>CSC/A332</v>
          </cell>
          <cell r="B736">
            <v>10967</v>
          </cell>
          <cell r="C736">
            <v>0.99039999999999995</v>
          </cell>
          <cell r="D736">
            <v>0.99709999999999999</v>
          </cell>
        </row>
        <row r="737">
          <cell r="A737" t="str">
            <v>FJI/A333</v>
          </cell>
          <cell r="B737">
            <v>10798</v>
          </cell>
          <cell r="C737">
            <v>0.99</v>
          </cell>
          <cell r="D737">
            <v>0.99609999999999999</v>
          </cell>
        </row>
        <row r="738">
          <cell r="A738" t="str">
            <v>AAR/B744</v>
          </cell>
          <cell r="B738">
            <v>10624</v>
          </cell>
          <cell r="C738">
            <v>0.9738</v>
          </cell>
          <cell r="D738">
            <v>0.98770000000000002</v>
          </cell>
        </row>
        <row r="739">
          <cell r="A739" t="str">
            <v>IGA/GLF6</v>
          </cell>
          <cell r="B739">
            <v>10474</v>
          </cell>
          <cell r="C739">
            <v>0.98370000000000002</v>
          </cell>
          <cell r="D739">
            <v>0.99429999999999996</v>
          </cell>
        </row>
        <row r="740">
          <cell r="A740" t="str">
            <v>PAC/B744</v>
          </cell>
          <cell r="B740">
            <v>9307</v>
          </cell>
          <cell r="C740">
            <v>0.98</v>
          </cell>
          <cell r="D740">
            <v>0.995</v>
          </cell>
        </row>
        <row r="741">
          <cell r="A741" t="str">
            <v>AIC/B77L</v>
          </cell>
          <cell r="B741">
            <v>9063</v>
          </cell>
          <cell r="C741">
            <v>0.9929</v>
          </cell>
          <cell r="D741">
            <v>0.99690000000000001</v>
          </cell>
        </row>
        <row r="742">
          <cell r="A742" t="str">
            <v>DAL/A359</v>
          </cell>
          <cell r="B742">
            <v>8937</v>
          </cell>
          <cell r="C742">
            <v>0.99450000000000005</v>
          </cell>
          <cell r="D742">
            <v>0.998</v>
          </cell>
        </row>
        <row r="743">
          <cell r="A743" t="str">
            <v>CXA/B789</v>
          </cell>
          <cell r="B743">
            <v>8820</v>
          </cell>
          <cell r="C743">
            <v>0.99</v>
          </cell>
          <cell r="D743">
            <v>0.99729999999999996</v>
          </cell>
        </row>
        <row r="744">
          <cell r="A744" t="str">
            <v>SOO/B77L</v>
          </cell>
          <cell r="B744">
            <v>8747</v>
          </cell>
          <cell r="C744">
            <v>0.98299999999999998</v>
          </cell>
          <cell r="D744">
            <v>0.99209999999999998</v>
          </cell>
        </row>
        <row r="745">
          <cell r="A745" t="str">
            <v>CHH/B789</v>
          </cell>
          <cell r="B745">
            <v>8717</v>
          </cell>
          <cell r="C745">
            <v>0.99109999999999998</v>
          </cell>
          <cell r="D745">
            <v>0.99509999999999998</v>
          </cell>
        </row>
        <row r="746">
          <cell r="A746" t="str">
            <v>XAX/A333</v>
          </cell>
          <cell r="B746">
            <v>8610</v>
          </cell>
          <cell r="C746">
            <v>0.99850000000000005</v>
          </cell>
          <cell r="D746">
            <v>0.99970000000000003</v>
          </cell>
        </row>
        <row r="747">
          <cell r="A747" t="str">
            <v>CRK/A332</v>
          </cell>
          <cell r="B747">
            <v>8041</v>
          </cell>
          <cell r="C747">
            <v>0.99280000000000002</v>
          </cell>
          <cell r="D747">
            <v>0.99839999999999995</v>
          </cell>
        </row>
        <row r="748">
          <cell r="A748" t="str">
            <v>IGA/GLF4</v>
          </cell>
          <cell r="B748">
            <v>7935</v>
          </cell>
          <cell r="C748">
            <v>0.96460000000000001</v>
          </cell>
          <cell r="D748">
            <v>0.98580000000000001</v>
          </cell>
        </row>
        <row r="749">
          <cell r="A749" t="str">
            <v>CHH/B788</v>
          </cell>
          <cell r="B749">
            <v>7913</v>
          </cell>
          <cell r="C749">
            <v>0.99180000000000001</v>
          </cell>
          <cell r="D749">
            <v>0.996</v>
          </cell>
        </row>
        <row r="750">
          <cell r="A750" t="str">
            <v>CSN/B788</v>
          </cell>
          <cell r="B750">
            <v>7837</v>
          </cell>
          <cell r="C750">
            <v>0.99519999999999997</v>
          </cell>
          <cell r="D750">
            <v>0.99690000000000001</v>
          </cell>
        </row>
        <row r="751">
          <cell r="A751" t="str">
            <v xml:space="preserve">RCH/C5  </v>
          </cell>
          <cell r="B751">
            <v>7675</v>
          </cell>
          <cell r="C751">
            <v>0.9909</v>
          </cell>
          <cell r="D751">
            <v>0.99360000000000004</v>
          </cell>
        </row>
        <row r="752">
          <cell r="A752" t="str">
            <v>DAL/B764</v>
          </cell>
          <cell r="B752">
            <v>7623</v>
          </cell>
          <cell r="C752">
            <v>0.99660000000000004</v>
          </cell>
          <cell r="D752">
            <v>0.99829999999999997</v>
          </cell>
        </row>
        <row r="753">
          <cell r="A753" t="str">
            <v>TGW/B788</v>
          </cell>
          <cell r="B753">
            <v>7449</v>
          </cell>
          <cell r="C753">
            <v>0.997</v>
          </cell>
          <cell r="D753">
            <v>0.99839999999999995</v>
          </cell>
        </row>
        <row r="754">
          <cell r="A754" t="str">
            <v>CNV/B737</v>
          </cell>
          <cell r="B754">
            <v>7448</v>
          </cell>
          <cell r="C754">
            <v>0.99539999999999995</v>
          </cell>
          <cell r="D754">
            <v>0.99760000000000004</v>
          </cell>
        </row>
        <row r="755">
          <cell r="A755" t="str">
            <v>UAL/B763</v>
          </cell>
          <cell r="B755">
            <v>7407</v>
          </cell>
          <cell r="C755">
            <v>0.96399999999999997</v>
          </cell>
          <cell r="D755">
            <v>0.97960000000000003</v>
          </cell>
        </row>
        <row r="756">
          <cell r="A756" t="str">
            <v>CCA/B748</v>
          </cell>
          <cell r="B756">
            <v>7349</v>
          </cell>
          <cell r="C756">
            <v>0.97660000000000002</v>
          </cell>
          <cell r="D756">
            <v>0.99019999999999997</v>
          </cell>
        </row>
        <row r="757">
          <cell r="A757" t="str">
            <v>IGA/GL5T</v>
          </cell>
          <cell r="B757">
            <v>6988</v>
          </cell>
          <cell r="C757">
            <v>0.97399999999999998</v>
          </cell>
          <cell r="D757">
            <v>0.98870000000000002</v>
          </cell>
        </row>
        <row r="758">
          <cell r="A758" t="str">
            <v>QFA/A332</v>
          </cell>
          <cell r="B758">
            <v>6904</v>
          </cell>
          <cell r="C758">
            <v>0.99150000000000005</v>
          </cell>
          <cell r="D758">
            <v>0.99480000000000002</v>
          </cell>
        </row>
        <row r="759">
          <cell r="A759" t="str">
            <v>AJX/B789</v>
          </cell>
          <cell r="B759">
            <v>6884</v>
          </cell>
          <cell r="C759">
            <v>0.98839999999999995</v>
          </cell>
          <cell r="D759">
            <v>0.99399999999999999</v>
          </cell>
        </row>
        <row r="760">
          <cell r="A760" t="str">
            <v>AAL/B763</v>
          </cell>
          <cell r="B760">
            <v>6836</v>
          </cell>
          <cell r="C760">
            <v>0.97919999999999996</v>
          </cell>
          <cell r="D760">
            <v>0.98899999999999999</v>
          </cell>
        </row>
        <row r="761">
          <cell r="A761" t="str">
            <v>KAL/A332</v>
          </cell>
          <cell r="B761">
            <v>6746</v>
          </cell>
          <cell r="C761">
            <v>0.98370000000000002</v>
          </cell>
          <cell r="D761">
            <v>0.99529999999999996</v>
          </cell>
        </row>
        <row r="762">
          <cell r="A762" t="str">
            <v>AAL/A333</v>
          </cell>
          <cell r="B762">
            <v>6615</v>
          </cell>
          <cell r="C762">
            <v>0.98250000000000004</v>
          </cell>
          <cell r="D762">
            <v>0.99919999999999998</v>
          </cell>
        </row>
        <row r="763">
          <cell r="A763" t="str">
            <v>MIL/DC10</v>
          </cell>
          <cell r="B763">
            <v>6143</v>
          </cell>
          <cell r="C763">
            <v>0.9577</v>
          </cell>
          <cell r="D763">
            <v>0.97699999999999998</v>
          </cell>
        </row>
        <row r="764">
          <cell r="A764" t="str">
            <v>AFR/B772</v>
          </cell>
          <cell r="B764">
            <v>6082</v>
          </cell>
          <cell r="C764">
            <v>0.997</v>
          </cell>
          <cell r="D764">
            <v>0.99870000000000003</v>
          </cell>
        </row>
        <row r="765">
          <cell r="A765" t="str">
            <v>JNA/B772</v>
          </cell>
          <cell r="B765">
            <v>6080</v>
          </cell>
          <cell r="C765">
            <v>0.98650000000000004</v>
          </cell>
          <cell r="D765">
            <v>0.99670000000000003</v>
          </cell>
        </row>
        <row r="766">
          <cell r="A766" t="str">
            <v>CAO/B77L</v>
          </cell>
          <cell r="B766">
            <v>6048</v>
          </cell>
          <cell r="C766">
            <v>0.98709999999999998</v>
          </cell>
          <cell r="D766">
            <v>0.99470000000000003</v>
          </cell>
        </row>
        <row r="767">
          <cell r="A767" t="str">
            <v>DAL/B752</v>
          </cell>
          <cell r="B767">
            <v>5948</v>
          </cell>
          <cell r="C767">
            <v>0.96919999999999995</v>
          </cell>
          <cell r="D767">
            <v>0.99129999999999996</v>
          </cell>
        </row>
        <row r="768">
          <cell r="A768" t="str">
            <v>KAL/B77L</v>
          </cell>
          <cell r="B768">
            <v>5652</v>
          </cell>
          <cell r="C768">
            <v>0.97719999999999996</v>
          </cell>
          <cell r="D768">
            <v>0.99099999999999999</v>
          </cell>
        </row>
        <row r="769">
          <cell r="A769" t="str">
            <v>UPS/B74I</v>
          </cell>
          <cell r="B769">
            <v>5609</v>
          </cell>
          <cell r="C769">
            <v>0.95040000000000002</v>
          </cell>
          <cell r="D769">
            <v>0.97660000000000002</v>
          </cell>
        </row>
        <row r="770">
          <cell r="A770" t="str">
            <v>PAC/B748</v>
          </cell>
          <cell r="B770">
            <v>5524</v>
          </cell>
          <cell r="C770">
            <v>0.97809999999999997</v>
          </cell>
          <cell r="D770">
            <v>0.98750000000000004</v>
          </cell>
        </row>
        <row r="771">
          <cell r="A771" t="str">
            <v>RCH/K35R</v>
          </cell>
          <cell r="B771">
            <v>5518</v>
          </cell>
          <cell r="C771">
            <v>0.98509999999999998</v>
          </cell>
          <cell r="D771">
            <v>0.9909</v>
          </cell>
        </row>
        <row r="772">
          <cell r="A772" t="str">
            <v>KAL/B772</v>
          </cell>
          <cell r="B772">
            <v>5398</v>
          </cell>
          <cell r="C772">
            <v>0.97629999999999995</v>
          </cell>
          <cell r="D772">
            <v>0.99219999999999997</v>
          </cell>
        </row>
        <row r="773">
          <cell r="A773" t="str">
            <v>CSC/A333</v>
          </cell>
          <cell r="B773">
            <v>5223</v>
          </cell>
          <cell r="C773">
            <v>0.96860000000000002</v>
          </cell>
          <cell r="D773">
            <v>0.98619999999999997</v>
          </cell>
        </row>
        <row r="774">
          <cell r="A774" t="str">
            <v>WJA/B763</v>
          </cell>
          <cell r="B774">
            <v>5190</v>
          </cell>
          <cell r="C774">
            <v>0.96709999999999996</v>
          </cell>
          <cell r="D774">
            <v>0.98860000000000003</v>
          </cell>
        </row>
        <row r="775">
          <cell r="A775" t="str">
            <v>CXA/B788</v>
          </cell>
          <cell r="B775">
            <v>5000</v>
          </cell>
          <cell r="C775">
            <v>0.99039999999999995</v>
          </cell>
          <cell r="D775">
            <v>0.99380000000000002</v>
          </cell>
        </row>
        <row r="776">
          <cell r="A776" t="str">
            <v>ASA/A321</v>
          </cell>
          <cell r="B776">
            <v>4961</v>
          </cell>
          <cell r="C776">
            <v>0.98729999999999996</v>
          </cell>
          <cell r="D776">
            <v>0.99419999999999997</v>
          </cell>
        </row>
        <row r="777">
          <cell r="A777" t="str">
            <v xml:space="preserve">ASY/C17 </v>
          </cell>
          <cell r="B777">
            <v>4647</v>
          </cell>
          <cell r="C777">
            <v>0.99570000000000003</v>
          </cell>
          <cell r="D777">
            <v>0.997</v>
          </cell>
        </row>
        <row r="778">
          <cell r="A778" t="str">
            <v>UPS/B748</v>
          </cell>
          <cell r="B778">
            <v>4632</v>
          </cell>
          <cell r="C778">
            <v>0.95660000000000001</v>
          </cell>
          <cell r="D778">
            <v>0.96909999999999996</v>
          </cell>
        </row>
        <row r="779">
          <cell r="A779" t="str">
            <v>UAL/B738</v>
          </cell>
          <cell r="B779">
            <v>4631</v>
          </cell>
          <cell r="C779">
            <v>0.93500000000000005</v>
          </cell>
          <cell r="D779">
            <v>0.9778</v>
          </cell>
        </row>
        <row r="780">
          <cell r="A780" t="str">
            <v>IGA/CL60</v>
          </cell>
          <cell r="B780">
            <v>4547</v>
          </cell>
          <cell r="C780">
            <v>0.96060000000000001</v>
          </cell>
          <cell r="D780">
            <v>0.97599999999999998</v>
          </cell>
        </row>
        <row r="781">
          <cell r="A781" t="str">
            <v>DAL/A332</v>
          </cell>
          <cell r="B781">
            <v>4330</v>
          </cell>
          <cell r="C781">
            <v>0.98660000000000003</v>
          </cell>
          <cell r="D781">
            <v>0.99770000000000003</v>
          </cell>
        </row>
        <row r="782">
          <cell r="A782" t="str">
            <v>PAC/B763</v>
          </cell>
          <cell r="B782">
            <v>4014</v>
          </cell>
          <cell r="C782">
            <v>0.98629999999999995</v>
          </cell>
          <cell r="D782">
            <v>0.99150000000000005</v>
          </cell>
        </row>
        <row r="783">
          <cell r="A783" t="str">
            <v>UPS/B763</v>
          </cell>
          <cell r="B783">
            <v>4003</v>
          </cell>
          <cell r="C783">
            <v>0.97750000000000004</v>
          </cell>
          <cell r="D783">
            <v>0.99199999999999999</v>
          </cell>
        </row>
        <row r="784">
          <cell r="A784" t="str">
            <v>IGA/CL35</v>
          </cell>
          <cell r="B784">
            <v>3879</v>
          </cell>
          <cell r="C784">
            <v>0.9758</v>
          </cell>
          <cell r="D784">
            <v>0.9899</v>
          </cell>
        </row>
        <row r="785">
          <cell r="A785" t="str">
            <v>IGA/K35R</v>
          </cell>
          <cell r="B785">
            <v>3877</v>
          </cell>
          <cell r="C785">
            <v>0.98450000000000004</v>
          </cell>
          <cell r="D785">
            <v>0.99099999999999999</v>
          </cell>
        </row>
        <row r="786">
          <cell r="A786" t="str">
            <v>AAR/A333</v>
          </cell>
          <cell r="B786">
            <v>3384</v>
          </cell>
          <cell r="C786">
            <v>0.98939999999999995</v>
          </cell>
          <cell r="D786">
            <v>0.995</v>
          </cell>
        </row>
        <row r="787">
          <cell r="A787" t="str">
            <v>OAE/B763</v>
          </cell>
          <cell r="B787">
            <v>3186</v>
          </cell>
          <cell r="C787">
            <v>0.98709999999999998</v>
          </cell>
          <cell r="D787">
            <v>0.99560000000000004</v>
          </cell>
        </row>
        <row r="788">
          <cell r="A788" t="str">
            <v>UPS/B76N</v>
          </cell>
          <cell r="B788">
            <v>3112</v>
          </cell>
          <cell r="C788">
            <v>0.97940000000000005</v>
          </cell>
          <cell r="D788">
            <v>0.98909999999999998</v>
          </cell>
        </row>
        <row r="789">
          <cell r="A789" t="str">
            <v>CPA/B748</v>
          </cell>
          <cell r="B789">
            <v>3097</v>
          </cell>
          <cell r="C789">
            <v>0.95320000000000005</v>
          </cell>
          <cell r="D789">
            <v>0.96870000000000001</v>
          </cell>
        </row>
        <row r="790">
          <cell r="A790" t="str">
            <v>OAE/B772</v>
          </cell>
          <cell r="B790">
            <v>3075</v>
          </cell>
          <cell r="C790">
            <v>0.97140000000000004</v>
          </cell>
          <cell r="D790">
            <v>0.9889</v>
          </cell>
        </row>
        <row r="791">
          <cell r="A791" t="str">
            <v>IGA/FA7X</v>
          </cell>
          <cell r="B791">
            <v>3054</v>
          </cell>
          <cell r="C791">
            <v>0.99150000000000005</v>
          </cell>
          <cell r="D791">
            <v>0.99639999999999995</v>
          </cell>
        </row>
        <row r="792">
          <cell r="A792" t="str">
            <v>UAL/B737</v>
          </cell>
          <cell r="B792">
            <v>2983</v>
          </cell>
          <cell r="C792">
            <v>0.97019999999999995</v>
          </cell>
          <cell r="D792">
            <v>0.99060000000000004</v>
          </cell>
        </row>
        <row r="793">
          <cell r="A793" t="str">
            <v>MIL/GLF4</v>
          </cell>
          <cell r="B793">
            <v>2976</v>
          </cell>
          <cell r="C793">
            <v>0.98619999999999997</v>
          </cell>
          <cell r="D793">
            <v>0.99929999999999997</v>
          </cell>
        </row>
        <row r="794">
          <cell r="A794" t="str">
            <v>OAE/B762</v>
          </cell>
          <cell r="B794">
            <v>2957</v>
          </cell>
          <cell r="C794">
            <v>0.97189999999999999</v>
          </cell>
          <cell r="D794">
            <v>0.98950000000000005</v>
          </cell>
        </row>
        <row r="795">
          <cell r="A795" t="str">
            <v>VRD/A320</v>
          </cell>
          <cell r="B795">
            <v>2893</v>
          </cell>
          <cell r="C795">
            <v>0.98480000000000001</v>
          </cell>
          <cell r="D795">
            <v>0.99170000000000003</v>
          </cell>
        </row>
        <row r="796">
          <cell r="A796" t="str">
            <v>CCA/A333</v>
          </cell>
          <cell r="B796">
            <v>2888</v>
          </cell>
          <cell r="C796">
            <v>0.98550000000000004</v>
          </cell>
          <cell r="D796">
            <v>0.99309999999999998</v>
          </cell>
        </row>
        <row r="797">
          <cell r="A797" t="str">
            <v>EVA/B744</v>
          </cell>
          <cell r="B797">
            <v>2850</v>
          </cell>
          <cell r="C797">
            <v>0.99329999999999996</v>
          </cell>
          <cell r="D797">
            <v>0.99719999999999998</v>
          </cell>
        </row>
        <row r="798">
          <cell r="A798" t="str">
            <v>ACA/B763</v>
          </cell>
          <cell r="B798">
            <v>2781</v>
          </cell>
          <cell r="C798">
            <v>0.97340000000000004</v>
          </cell>
          <cell r="D798">
            <v>0.99239999999999995</v>
          </cell>
        </row>
        <row r="799">
          <cell r="A799" t="str">
            <v>ASY/A332</v>
          </cell>
          <cell r="B799">
            <v>2702</v>
          </cell>
          <cell r="C799">
            <v>0.99670000000000003</v>
          </cell>
          <cell r="D799">
            <v>0.99809999999999999</v>
          </cell>
        </row>
        <row r="800">
          <cell r="A800" t="str">
            <v>KAL/B773</v>
          </cell>
          <cell r="B800">
            <v>2456</v>
          </cell>
          <cell r="C800">
            <v>0.99309999999999998</v>
          </cell>
          <cell r="D800">
            <v>0.99880000000000002</v>
          </cell>
        </row>
        <row r="801">
          <cell r="A801" t="str">
            <v xml:space="preserve">IGA/C17 </v>
          </cell>
          <cell r="B801">
            <v>2343</v>
          </cell>
          <cell r="C801">
            <v>0.99570000000000003</v>
          </cell>
          <cell r="D801">
            <v>0.99790000000000001</v>
          </cell>
        </row>
        <row r="802">
          <cell r="A802" t="str">
            <v>VJT/GLEX</v>
          </cell>
          <cell r="B802">
            <v>2206</v>
          </cell>
          <cell r="C802">
            <v>0.9597</v>
          </cell>
          <cell r="D802">
            <v>0.97419999999999995</v>
          </cell>
        </row>
        <row r="803">
          <cell r="A803" t="str">
            <v>EVA/A332</v>
          </cell>
          <cell r="B803">
            <v>2022</v>
          </cell>
          <cell r="C803">
            <v>0.996</v>
          </cell>
          <cell r="D803">
            <v>0.99650000000000005</v>
          </cell>
        </row>
        <row r="804">
          <cell r="A804" t="str">
            <v>ABW/B748</v>
          </cell>
          <cell r="B804">
            <v>1986</v>
          </cell>
          <cell r="C804">
            <v>0.96020000000000005</v>
          </cell>
          <cell r="D804">
            <v>0.97430000000000005</v>
          </cell>
        </row>
        <row r="805">
          <cell r="A805" t="str">
            <v>NCA/B744</v>
          </cell>
          <cell r="B805">
            <v>1891</v>
          </cell>
          <cell r="C805">
            <v>0.99050000000000005</v>
          </cell>
          <cell r="D805">
            <v>0.99260000000000004</v>
          </cell>
        </row>
        <row r="806">
          <cell r="A806" t="str">
            <v>GTI/BLCF</v>
          </cell>
          <cell r="B806">
            <v>1766</v>
          </cell>
          <cell r="C806">
            <v>0.98580000000000001</v>
          </cell>
          <cell r="D806">
            <v>0.99550000000000005</v>
          </cell>
        </row>
        <row r="807">
          <cell r="A807" t="str">
            <v>GTI/B763</v>
          </cell>
          <cell r="B807">
            <v>1744</v>
          </cell>
          <cell r="C807">
            <v>0.98799999999999999</v>
          </cell>
          <cell r="D807">
            <v>0.99309999999999998</v>
          </cell>
        </row>
        <row r="808">
          <cell r="A808" t="str">
            <v>MIL/GLF5</v>
          </cell>
          <cell r="B808">
            <v>1618</v>
          </cell>
          <cell r="C808">
            <v>0.97340000000000004</v>
          </cell>
          <cell r="D808">
            <v>0.99129999999999996</v>
          </cell>
        </row>
        <row r="809">
          <cell r="A809" t="str">
            <v>IGA/F900</v>
          </cell>
          <cell r="B809">
            <v>1479</v>
          </cell>
          <cell r="C809">
            <v>0.98309999999999997</v>
          </cell>
          <cell r="D809">
            <v>0.99660000000000004</v>
          </cell>
        </row>
        <row r="810">
          <cell r="A810" t="str">
            <v>CBJ/A332</v>
          </cell>
          <cell r="B810">
            <v>1467</v>
          </cell>
          <cell r="C810">
            <v>0.99450000000000005</v>
          </cell>
          <cell r="D810">
            <v>1</v>
          </cell>
        </row>
        <row r="811">
          <cell r="A811" t="str">
            <v>FBU/A359</v>
          </cell>
          <cell r="B811">
            <v>1463</v>
          </cell>
          <cell r="C811">
            <v>0.99590000000000001</v>
          </cell>
          <cell r="D811">
            <v>0.99729999999999996</v>
          </cell>
        </row>
        <row r="812">
          <cell r="A812" t="str">
            <v>CRK/A333</v>
          </cell>
          <cell r="B812">
            <v>1438</v>
          </cell>
          <cell r="C812">
            <v>0.99929999999999997</v>
          </cell>
          <cell r="D812">
            <v>1</v>
          </cell>
        </row>
        <row r="813">
          <cell r="A813" t="str">
            <v>MIL/B737</v>
          </cell>
          <cell r="B813">
            <v>1340</v>
          </cell>
          <cell r="C813">
            <v>0.98809999999999998</v>
          </cell>
          <cell r="D813">
            <v>0.99780000000000002</v>
          </cell>
        </row>
        <row r="814">
          <cell r="A814" t="str">
            <v>EJM/GLF5</v>
          </cell>
          <cell r="B814">
            <v>1313</v>
          </cell>
          <cell r="C814">
            <v>0.96950000000000003</v>
          </cell>
          <cell r="D814">
            <v>0.98780000000000001</v>
          </cell>
        </row>
        <row r="815">
          <cell r="A815" t="str">
            <v>IGA/F2TH</v>
          </cell>
          <cell r="B815">
            <v>1209</v>
          </cell>
          <cell r="C815">
            <v>0.98260000000000003</v>
          </cell>
          <cell r="D815">
            <v>0.99670000000000003</v>
          </cell>
        </row>
        <row r="816">
          <cell r="A816" t="str">
            <v>UAL/XXXX</v>
          </cell>
          <cell r="B816">
            <v>1125</v>
          </cell>
          <cell r="C816">
            <v>0.99470000000000003</v>
          </cell>
          <cell r="D816">
            <v>1</v>
          </cell>
        </row>
        <row r="817">
          <cell r="A817" t="str">
            <v>ANZ/A343</v>
          </cell>
          <cell r="B817">
            <v>1123</v>
          </cell>
          <cell r="C817">
            <v>0.99909999999999999</v>
          </cell>
          <cell r="D817">
            <v>0.99909999999999999</v>
          </cell>
        </row>
        <row r="818">
          <cell r="A818" t="str">
            <v>IGA/XXXX</v>
          </cell>
          <cell r="B818">
            <v>1083</v>
          </cell>
          <cell r="C818">
            <v>0.99170000000000003</v>
          </cell>
          <cell r="D818">
            <v>0.99539999999999995</v>
          </cell>
        </row>
        <row r="819">
          <cell r="A819" t="str">
            <v>ASA/A21N</v>
          </cell>
          <cell r="B819">
            <v>1032</v>
          </cell>
          <cell r="C819">
            <v>0.99709999999999999</v>
          </cell>
          <cell r="D819">
            <v>0.999</v>
          </cell>
        </row>
        <row r="820">
          <cell r="A820" t="str">
            <v>VRD/A321</v>
          </cell>
          <cell r="B820">
            <v>973</v>
          </cell>
          <cell r="C820">
            <v>0.97430000000000005</v>
          </cell>
          <cell r="D820">
            <v>0.98870000000000002</v>
          </cell>
        </row>
        <row r="821">
          <cell r="A821" t="str">
            <v>TWY/GLEX</v>
          </cell>
          <cell r="B821">
            <v>973</v>
          </cell>
          <cell r="C821">
            <v>0.96919999999999995</v>
          </cell>
          <cell r="D821">
            <v>1</v>
          </cell>
        </row>
        <row r="822">
          <cell r="A822" t="str">
            <v>UPS/B76H</v>
          </cell>
          <cell r="B822">
            <v>967</v>
          </cell>
          <cell r="C822">
            <v>0.97719999999999996</v>
          </cell>
          <cell r="D822">
            <v>0.98660000000000003</v>
          </cell>
        </row>
        <row r="823">
          <cell r="A823" t="str">
            <v>CAL/A333</v>
          </cell>
          <cell r="B823">
            <v>953</v>
          </cell>
          <cell r="C823">
            <v>0.99690000000000001</v>
          </cell>
          <cell r="D823">
            <v>1</v>
          </cell>
        </row>
        <row r="824">
          <cell r="A824" t="str">
            <v>DAL/B75F</v>
          </cell>
          <cell r="B824">
            <v>931</v>
          </cell>
          <cell r="C824">
            <v>0.97740000000000005</v>
          </cell>
          <cell r="D824">
            <v>0.98819999999999997</v>
          </cell>
        </row>
        <row r="825">
          <cell r="A825" t="str">
            <v>CNV/GLF4</v>
          </cell>
          <cell r="B825">
            <v>759</v>
          </cell>
          <cell r="C825">
            <v>0.98160000000000003</v>
          </cell>
          <cell r="D825">
            <v>0.99870000000000003</v>
          </cell>
        </row>
        <row r="826">
          <cell r="A826" t="str">
            <v>MIL/B752</v>
          </cell>
          <cell r="B826">
            <v>682</v>
          </cell>
          <cell r="C826">
            <v>0.96919999999999995</v>
          </cell>
          <cell r="D826">
            <v>0.9839</v>
          </cell>
        </row>
        <row r="827">
          <cell r="A827" t="str">
            <v>BOX/B77L</v>
          </cell>
          <cell r="B827">
            <v>666</v>
          </cell>
          <cell r="C827">
            <v>0.99250000000000005</v>
          </cell>
          <cell r="D827">
            <v>0.99550000000000005</v>
          </cell>
        </row>
        <row r="828">
          <cell r="A828" t="str">
            <v>RKS/GLF6</v>
          </cell>
          <cell r="B828">
            <v>650</v>
          </cell>
          <cell r="C828">
            <v>0.96</v>
          </cell>
          <cell r="D828">
            <v>0.97850000000000004</v>
          </cell>
        </row>
        <row r="829">
          <cell r="A829" t="str">
            <v>MIL/C135</v>
          </cell>
          <cell r="B829">
            <v>618</v>
          </cell>
          <cell r="C829">
            <v>0.98870000000000002</v>
          </cell>
          <cell r="D829">
            <v>0.99680000000000002</v>
          </cell>
        </row>
        <row r="830">
          <cell r="A830" t="str">
            <v>EJM/GLF4</v>
          </cell>
          <cell r="B830">
            <v>596</v>
          </cell>
          <cell r="C830">
            <v>0.94969999999999999</v>
          </cell>
          <cell r="D830">
            <v>0.9849</v>
          </cell>
        </row>
        <row r="831">
          <cell r="A831" t="str">
            <v>RCH/DC10</v>
          </cell>
          <cell r="B831">
            <v>569</v>
          </cell>
          <cell r="C831">
            <v>0.97360000000000002</v>
          </cell>
          <cell r="D831">
            <v>0.98770000000000002</v>
          </cell>
        </row>
        <row r="832">
          <cell r="A832" t="str">
            <v>KAY/A319</v>
          </cell>
          <cell r="B832">
            <v>554</v>
          </cell>
          <cell r="C832">
            <v>1</v>
          </cell>
          <cell r="D832">
            <v>1</v>
          </cell>
        </row>
        <row r="833">
          <cell r="A833" t="str">
            <v>WGN/B744</v>
          </cell>
          <cell r="B833">
            <v>532</v>
          </cell>
          <cell r="C833">
            <v>0.99619999999999997</v>
          </cell>
          <cell r="D833">
            <v>1</v>
          </cell>
        </row>
        <row r="834">
          <cell r="A834" t="str">
            <v>TWY/GLF6</v>
          </cell>
          <cell r="B834">
            <v>522</v>
          </cell>
          <cell r="C834">
            <v>0.97130000000000005</v>
          </cell>
          <cell r="D834">
            <v>0.99619999999999997</v>
          </cell>
        </row>
        <row r="835">
          <cell r="A835" t="str">
            <v>LXJ/GLF4</v>
          </cell>
          <cell r="B835">
            <v>521</v>
          </cell>
          <cell r="C835">
            <v>0.96350000000000002</v>
          </cell>
          <cell r="D835">
            <v>0.98460000000000003</v>
          </cell>
        </row>
        <row r="836">
          <cell r="A836" t="str">
            <v>KAL/B744</v>
          </cell>
          <cell r="B836">
            <v>501</v>
          </cell>
          <cell r="C836">
            <v>0.97599999999999998</v>
          </cell>
          <cell r="D836">
            <v>0.98599999999999999</v>
          </cell>
        </row>
        <row r="837">
          <cell r="A837" t="str">
            <v>IGA/B737</v>
          </cell>
          <cell r="B837">
            <v>496</v>
          </cell>
          <cell r="C837">
            <v>0.99399999999999999</v>
          </cell>
          <cell r="D837">
            <v>0.996</v>
          </cell>
        </row>
        <row r="838">
          <cell r="A838" t="str">
            <v>CSN/B738</v>
          </cell>
          <cell r="B838">
            <v>491</v>
          </cell>
          <cell r="C838">
            <v>0.98980000000000001</v>
          </cell>
          <cell r="D838">
            <v>0.99590000000000001</v>
          </cell>
        </row>
        <row r="839">
          <cell r="A839" t="str">
            <v>UAL/B753</v>
          </cell>
          <cell r="B839">
            <v>482</v>
          </cell>
          <cell r="C839">
            <v>0.8548</v>
          </cell>
          <cell r="D839">
            <v>0.88590000000000002</v>
          </cell>
        </row>
        <row r="840">
          <cell r="A840" t="str">
            <v>AIC/B77W</v>
          </cell>
          <cell r="B840">
            <v>482</v>
          </cell>
          <cell r="C840">
            <v>0.99590000000000001</v>
          </cell>
          <cell r="D840">
            <v>0.99790000000000001</v>
          </cell>
        </row>
        <row r="841">
          <cell r="A841" t="str">
            <v>RKS/GLEX</v>
          </cell>
          <cell r="B841">
            <v>458</v>
          </cell>
          <cell r="C841">
            <v>0.98909999999999998</v>
          </cell>
          <cell r="D841">
            <v>1</v>
          </cell>
        </row>
        <row r="842">
          <cell r="A842" t="str">
            <v>EDG/GLF5</v>
          </cell>
          <cell r="B842">
            <v>457</v>
          </cell>
          <cell r="C842">
            <v>0.97809999999999997</v>
          </cell>
          <cell r="D842">
            <v>0.98909999999999998</v>
          </cell>
        </row>
        <row r="843">
          <cell r="A843" t="str">
            <v>TWY/F900</v>
          </cell>
          <cell r="B843">
            <v>447</v>
          </cell>
          <cell r="C843">
            <v>0.97760000000000002</v>
          </cell>
          <cell r="D843">
            <v>0.99550000000000005</v>
          </cell>
        </row>
        <row r="844">
          <cell r="A844" t="str">
            <v>SAM/B752</v>
          </cell>
          <cell r="B844">
            <v>403</v>
          </cell>
          <cell r="C844">
            <v>0.9677</v>
          </cell>
          <cell r="D844">
            <v>0.97270000000000001</v>
          </cell>
        </row>
        <row r="845">
          <cell r="A845" t="str">
            <v>KAI/GLF4</v>
          </cell>
          <cell r="B845">
            <v>402</v>
          </cell>
          <cell r="C845">
            <v>0.9677</v>
          </cell>
          <cell r="D845">
            <v>0.99250000000000005</v>
          </cell>
        </row>
        <row r="846">
          <cell r="A846" t="str">
            <v xml:space="preserve">MIL/C5  </v>
          </cell>
          <cell r="B846">
            <v>392</v>
          </cell>
          <cell r="C846">
            <v>1</v>
          </cell>
          <cell r="D846">
            <v>1</v>
          </cell>
        </row>
        <row r="847">
          <cell r="A847" t="str">
            <v>MIL/DC87</v>
          </cell>
          <cell r="B847">
            <v>376</v>
          </cell>
          <cell r="C847">
            <v>0.87229999999999996</v>
          </cell>
          <cell r="D847">
            <v>0.89100000000000001</v>
          </cell>
        </row>
        <row r="848">
          <cell r="A848" t="str">
            <v>IGA/GA6C</v>
          </cell>
          <cell r="B848">
            <v>372</v>
          </cell>
          <cell r="C848">
            <v>0.98919999999999997</v>
          </cell>
          <cell r="D848">
            <v>1</v>
          </cell>
        </row>
        <row r="849">
          <cell r="A849" t="str">
            <v>TBJ/GLEX</v>
          </cell>
          <cell r="B849">
            <v>354</v>
          </cell>
          <cell r="C849">
            <v>0.99439999999999995</v>
          </cell>
          <cell r="D849">
            <v>1</v>
          </cell>
        </row>
        <row r="850">
          <cell r="A850" t="str">
            <v>KIW/C130</v>
          </cell>
          <cell r="B850">
            <v>347</v>
          </cell>
          <cell r="C850">
            <v>1</v>
          </cell>
          <cell r="D850">
            <v>1</v>
          </cell>
        </row>
        <row r="851">
          <cell r="A851" t="str">
            <v>CFC/A310</v>
          </cell>
          <cell r="B851">
            <v>346</v>
          </cell>
          <cell r="C851">
            <v>0.98270000000000002</v>
          </cell>
          <cell r="D851">
            <v>0.99419999999999997</v>
          </cell>
        </row>
        <row r="852">
          <cell r="A852" t="str">
            <v>RDN/B737</v>
          </cell>
          <cell r="B852">
            <v>344</v>
          </cell>
          <cell r="C852">
            <v>0.96509999999999996</v>
          </cell>
          <cell r="D852">
            <v>0.98839999999999995</v>
          </cell>
        </row>
        <row r="853">
          <cell r="A853" t="str">
            <v>TWY/GLF5</v>
          </cell>
          <cell r="B853">
            <v>326</v>
          </cell>
          <cell r="C853">
            <v>0.98160000000000003</v>
          </cell>
          <cell r="D853">
            <v>0.99690000000000001</v>
          </cell>
        </row>
        <row r="854">
          <cell r="A854" t="str">
            <v>TBJ/GLF6</v>
          </cell>
          <cell r="B854">
            <v>326</v>
          </cell>
          <cell r="C854">
            <v>0.98470000000000002</v>
          </cell>
          <cell r="D854">
            <v>0.99080000000000001</v>
          </cell>
        </row>
        <row r="855">
          <cell r="A855" t="str">
            <v>MIL/B762</v>
          </cell>
          <cell r="B855">
            <v>313</v>
          </cell>
          <cell r="C855">
            <v>0.98719999999999997</v>
          </cell>
          <cell r="D855">
            <v>0.99360000000000004</v>
          </cell>
        </row>
        <row r="856">
          <cell r="A856" t="str">
            <v>JAS/GL5T</v>
          </cell>
          <cell r="B856">
            <v>296</v>
          </cell>
          <cell r="C856">
            <v>0.98309999999999997</v>
          </cell>
          <cell r="D856">
            <v>0.99660000000000004</v>
          </cell>
        </row>
        <row r="857">
          <cell r="A857" t="str">
            <v>XXX/GLF6</v>
          </cell>
          <cell r="B857">
            <v>293</v>
          </cell>
          <cell r="C857">
            <v>0.99660000000000004</v>
          </cell>
          <cell r="D857">
            <v>1</v>
          </cell>
        </row>
        <row r="858">
          <cell r="A858" t="str">
            <v>IGA/G280</v>
          </cell>
          <cell r="B858">
            <v>288</v>
          </cell>
          <cell r="C858">
            <v>0.96870000000000001</v>
          </cell>
          <cell r="D858">
            <v>0.99309999999999998</v>
          </cell>
        </row>
        <row r="859">
          <cell r="A859" t="str">
            <v>ULA/FA7X</v>
          </cell>
          <cell r="B859">
            <v>278</v>
          </cell>
          <cell r="C859">
            <v>0.97119999999999995</v>
          </cell>
          <cell r="D859">
            <v>0.99280000000000002</v>
          </cell>
        </row>
        <row r="860">
          <cell r="A860" t="str">
            <v>MIL/B742</v>
          </cell>
          <cell r="B860">
            <v>277</v>
          </cell>
          <cell r="C860">
            <v>0.99280000000000002</v>
          </cell>
          <cell r="D860">
            <v>0.99280000000000002</v>
          </cell>
        </row>
        <row r="861">
          <cell r="A861" t="str">
            <v>SIA/B744</v>
          </cell>
          <cell r="B861">
            <v>276</v>
          </cell>
          <cell r="C861">
            <v>0.9819</v>
          </cell>
          <cell r="D861">
            <v>1</v>
          </cell>
        </row>
        <row r="862">
          <cell r="A862" t="str">
            <v>JAS/GLF6</v>
          </cell>
          <cell r="B862">
            <v>274</v>
          </cell>
          <cell r="C862">
            <v>0.97450000000000003</v>
          </cell>
          <cell r="D862">
            <v>0.99270000000000003</v>
          </cell>
        </row>
        <row r="863">
          <cell r="A863" t="str">
            <v>TWY/GLF4</v>
          </cell>
          <cell r="B863">
            <v>270</v>
          </cell>
          <cell r="C863">
            <v>0.9667</v>
          </cell>
          <cell r="D863">
            <v>0.99260000000000004</v>
          </cell>
        </row>
        <row r="864">
          <cell r="A864" t="str">
            <v>XXX/GLF5</v>
          </cell>
          <cell r="B864">
            <v>268</v>
          </cell>
          <cell r="C864">
            <v>0.97760000000000002</v>
          </cell>
          <cell r="D864">
            <v>0.98509999999999998</v>
          </cell>
        </row>
        <row r="865">
          <cell r="A865" t="str">
            <v>ASY/B737</v>
          </cell>
          <cell r="B865">
            <v>267</v>
          </cell>
          <cell r="C865">
            <v>1</v>
          </cell>
          <cell r="D865">
            <v>1</v>
          </cell>
        </row>
        <row r="866">
          <cell r="A866" t="str">
            <v>MMD/FA7X</v>
          </cell>
          <cell r="B866">
            <v>267</v>
          </cell>
          <cell r="C866">
            <v>0.98880000000000001</v>
          </cell>
          <cell r="D866">
            <v>0.99250000000000005</v>
          </cell>
        </row>
        <row r="867">
          <cell r="A867" t="str">
            <v>KIW/B752</v>
          </cell>
          <cell r="B867">
            <v>266</v>
          </cell>
          <cell r="C867">
            <v>0.98499999999999999</v>
          </cell>
          <cell r="D867">
            <v>1</v>
          </cell>
        </row>
        <row r="868">
          <cell r="A868" t="str">
            <v>LXJ/GLEX</v>
          </cell>
          <cell r="B868">
            <v>243</v>
          </cell>
          <cell r="C868">
            <v>1</v>
          </cell>
          <cell r="D868">
            <v>1</v>
          </cell>
        </row>
        <row r="869">
          <cell r="A869" t="str">
            <v>RCH/B752</v>
          </cell>
          <cell r="B869">
            <v>228</v>
          </cell>
          <cell r="C869">
            <v>0.97809999999999997</v>
          </cell>
          <cell r="D869">
            <v>1</v>
          </cell>
        </row>
        <row r="870">
          <cell r="A870" t="str">
            <v>KAL/GLF6</v>
          </cell>
          <cell r="B870">
            <v>226</v>
          </cell>
          <cell r="C870">
            <v>0.98229999999999995</v>
          </cell>
          <cell r="D870">
            <v>0.99560000000000004</v>
          </cell>
        </row>
        <row r="871">
          <cell r="A871" t="str">
            <v>CLX/B748</v>
          </cell>
          <cell r="B871">
            <v>221</v>
          </cell>
          <cell r="C871">
            <v>1</v>
          </cell>
          <cell r="D871">
            <v>1</v>
          </cell>
        </row>
        <row r="872">
          <cell r="A872" t="str">
            <v>KAL/XXXX</v>
          </cell>
          <cell r="B872">
            <v>221</v>
          </cell>
          <cell r="C872">
            <v>0.97740000000000005</v>
          </cell>
          <cell r="D872">
            <v>1</v>
          </cell>
        </row>
        <row r="873">
          <cell r="A873" t="str">
            <v>BWJ/GLF5</v>
          </cell>
          <cell r="B873">
            <v>220</v>
          </cell>
          <cell r="C873">
            <v>0.98640000000000005</v>
          </cell>
          <cell r="D873">
            <v>1</v>
          </cell>
        </row>
        <row r="874">
          <cell r="A874" t="str">
            <v>ASY/C17/</v>
          </cell>
          <cell r="B874">
            <v>211</v>
          </cell>
          <cell r="C874">
            <v>0.99529999999999996</v>
          </cell>
          <cell r="D874">
            <v>0.99529999999999996</v>
          </cell>
        </row>
        <row r="875">
          <cell r="A875" t="str">
            <v>IGA/GA5C</v>
          </cell>
          <cell r="B875">
            <v>207</v>
          </cell>
          <cell r="C875">
            <v>0.99519999999999997</v>
          </cell>
          <cell r="D875">
            <v>1</v>
          </cell>
        </row>
        <row r="876">
          <cell r="A876" t="str">
            <v>SQC/B744</v>
          </cell>
          <cell r="B876">
            <v>203</v>
          </cell>
          <cell r="C876">
            <v>0.99009999999999998</v>
          </cell>
          <cell r="D876">
            <v>1</v>
          </cell>
        </row>
        <row r="877">
          <cell r="A877" t="str">
            <v>LXJ/GLF6</v>
          </cell>
          <cell r="B877">
            <v>203</v>
          </cell>
          <cell r="C877">
            <v>0.98029999999999995</v>
          </cell>
          <cell r="D877">
            <v>0.98519999999999996</v>
          </cell>
        </row>
        <row r="878">
          <cell r="A878" t="str">
            <v>MIL/R135</v>
          </cell>
          <cell r="B878">
            <v>200</v>
          </cell>
          <cell r="C878">
            <v>0.96</v>
          </cell>
          <cell r="D878">
            <v>0.98</v>
          </cell>
        </row>
        <row r="879">
          <cell r="A879" t="str">
            <v>WWI/GLEX</v>
          </cell>
          <cell r="B879">
            <v>196</v>
          </cell>
          <cell r="C879">
            <v>1</v>
          </cell>
          <cell r="D879">
            <v>1</v>
          </cell>
        </row>
        <row r="880">
          <cell r="A880" t="str">
            <v>ABW/B744</v>
          </cell>
          <cell r="B880">
            <v>193</v>
          </cell>
          <cell r="C880">
            <v>0.97929999999999995</v>
          </cell>
          <cell r="D880">
            <v>0.98450000000000004</v>
          </cell>
        </row>
        <row r="881">
          <cell r="A881" t="str">
            <v>EJM/GLEX</v>
          </cell>
          <cell r="B881">
            <v>190</v>
          </cell>
          <cell r="C881">
            <v>0.96840000000000004</v>
          </cell>
          <cell r="D881">
            <v>0.98950000000000005</v>
          </cell>
        </row>
        <row r="882">
          <cell r="A882" t="str">
            <v>IGA/FA8X</v>
          </cell>
          <cell r="B882">
            <v>189</v>
          </cell>
          <cell r="C882">
            <v>0.9788</v>
          </cell>
          <cell r="D882">
            <v>0.98939999999999995</v>
          </cell>
        </row>
        <row r="883">
          <cell r="A883" t="str">
            <v>AAL/A332</v>
          </cell>
          <cell r="B883">
            <v>186</v>
          </cell>
          <cell r="C883">
            <v>0.97309999999999997</v>
          </cell>
          <cell r="D883">
            <v>0.99460000000000004</v>
          </cell>
        </row>
        <row r="884">
          <cell r="A884" t="str">
            <v>MIL/GLF6</v>
          </cell>
          <cell r="B884">
            <v>181</v>
          </cell>
          <cell r="C884">
            <v>1</v>
          </cell>
          <cell r="D884">
            <v>1</v>
          </cell>
        </row>
        <row r="885">
          <cell r="A885" t="str">
            <v xml:space="preserve">CFC/C17 </v>
          </cell>
          <cell r="B885">
            <v>181</v>
          </cell>
          <cell r="C885">
            <v>1</v>
          </cell>
          <cell r="D885">
            <v>1</v>
          </cell>
        </row>
        <row r="886">
          <cell r="A886" t="str">
            <v>MIL/01B7</v>
          </cell>
          <cell r="B886">
            <v>180</v>
          </cell>
          <cell r="C886">
            <v>0.9889</v>
          </cell>
          <cell r="D886">
            <v>0.99439999999999995</v>
          </cell>
        </row>
        <row r="887">
          <cell r="A887" t="str">
            <v>WCC/G280</v>
          </cell>
          <cell r="B887">
            <v>174</v>
          </cell>
          <cell r="C887">
            <v>0.9425</v>
          </cell>
          <cell r="D887">
            <v>0.96550000000000002</v>
          </cell>
        </row>
        <row r="888">
          <cell r="A888" t="str">
            <v>MIL/1K35</v>
          </cell>
          <cell r="B888">
            <v>174</v>
          </cell>
          <cell r="C888">
            <v>0.97699999999999998</v>
          </cell>
          <cell r="D888">
            <v>1</v>
          </cell>
        </row>
        <row r="889">
          <cell r="A889" t="str">
            <v>EJM/GLF6</v>
          </cell>
          <cell r="B889">
            <v>173</v>
          </cell>
          <cell r="C889">
            <v>0.97689999999999999</v>
          </cell>
          <cell r="D889">
            <v>0.99419999999999997</v>
          </cell>
        </row>
        <row r="890">
          <cell r="A890" t="str">
            <v>CXB/B77L</v>
          </cell>
          <cell r="B890">
            <v>172</v>
          </cell>
          <cell r="C890">
            <v>0.99419999999999997</v>
          </cell>
          <cell r="D890">
            <v>1</v>
          </cell>
        </row>
        <row r="891">
          <cell r="A891" t="str">
            <v>SJJ/CL60</v>
          </cell>
          <cell r="B891">
            <v>172</v>
          </cell>
          <cell r="C891">
            <v>0.97089999999999999</v>
          </cell>
          <cell r="D891">
            <v>0.99419999999999997</v>
          </cell>
        </row>
        <row r="892">
          <cell r="A892" t="str">
            <v>PAT/GLF5</v>
          </cell>
          <cell r="B892">
            <v>163</v>
          </cell>
          <cell r="C892">
            <v>0.99390000000000001</v>
          </cell>
          <cell r="D892">
            <v>1</v>
          </cell>
        </row>
        <row r="893">
          <cell r="A893" t="str">
            <v>TBJ/GL5T</v>
          </cell>
          <cell r="B893">
            <v>162</v>
          </cell>
          <cell r="C893">
            <v>0.99380000000000002</v>
          </cell>
          <cell r="D893">
            <v>1</v>
          </cell>
        </row>
        <row r="894">
          <cell r="A894" t="str">
            <v>ROU/A321</v>
          </cell>
          <cell r="B894">
            <v>153</v>
          </cell>
          <cell r="C894">
            <v>0.9869</v>
          </cell>
          <cell r="D894">
            <v>0.9869</v>
          </cell>
        </row>
        <row r="895">
          <cell r="A895" t="str">
            <v>DCM/GLF6</v>
          </cell>
          <cell r="B895">
            <v>152</v>
          </cell>
          <cell r="C895">
            <v>0.96050000000000002</v>
          </cell>
          <cell r="D895">
            <v>0.99339999999999995</v>
          </cell>
        </row>
        <row r="896">
          <cell r="A896" t="str">
            <v>GHA/GLF6</v>
          </cell>
          <cell r="B896">
            <v>152</v>
          </cell>
          <cell r="C896">
            <v>0.98680000000000001</v>
          </cell>
          <cell r="D896">
            <v>1</v>
          </cell>
        </row>
        <row r="897">
          <cell r="A897" t="str">
            <v>EVA/B77L</v>
          </cell>
          <cell r="B897">
            <v>150</v>
          </cell>
          <cell r="C897">
            <v>0.99329999999999996</v>
          </cell>
          <cell r="D897">
            <v>1</v>
          </cell>
        </row>
        <row r="898">
          <cell r="A898" t="str">
            <v>FLC/CL60</v>
          </cell>
          <cell r="B898">
            <v>146</v>
          </cell>
          <cell r="C898">
            <v>0.98629999999999995</v>
          </cell>
          <cell r="D898">
            <v>0.98629999999999995</v>
          </cell>
        </row>
        <row r="899">
          <cell r="A899" t="str">
            <v>PEG/GLF6</v>
          </cell>
          <cell r="B899">
            <v>145</v>
          </cell>
          <cell r="C899">
            <v>0.98619999999999997</v>
          </cell>
          <cell r="D899">
            <v>1</v>
          </cell>
        </row>
        <row r="900">
          <cell r="A900" t="str">
            <v>LUC/GLEX</v>
          </cell>
          <cell r="B900">
            <v>138</v>
          </cell>
          <cell r="C900">
            <v>0.97099999999999997</v>
          </cell>
          <cell r="D900">
            <v>0.98550000000000004</v>
          </cell>
        </row>
        <row r="901">
          <cell r="A901" t="str">
            <v>JAS/F900</v>
          </cell>
          <cell r="B901">
            <v>138</v>
          </cell>
          <cell r="C901">
            <v>0.95650000000000002</v>
          </cell>
          <cell r="D901">
            <v>0.97099999999999997</v>
          </cell>
        </row>
        <row r="902">
          <cell r="A902" t="str">
            <v>GTI/B762</v>
          </cell>
          <cell r="B902">
            <v>137</v>
          </cell>
          <cell r="C902">
            <v>1</v>
          </cell>
          <cell r="D902">
            <v>1</v>
          </cell>
        </row>
        <row r="903">
          <cell r="A903" t="str">
            <v>SLK/B38M</v>
          </cell>
          <cell r="B903">
            <v>130</v>
          </cell>
          <cell r="C903">
            <v>0.95379999999999998</v>
          </cell>
          <cell r="D903">
            <v>0.96150000000000002</v>
          </cell>
        </row>
        <row r="904">
          <cell r="A904" t="str">
            <v>BJN/B737</v>
          </cell>
          <cell r="B904">
            <v>129</v>
          </cell>
          <cell r="C904">
            <v>0.99219999999999997</v>
          </cell>
          <cell r="D904">
            <v>0.99219999999999997</v>
          </cell>
        </row>
        <row r="905">
          <cell r="A905" t="str">
            <v>IGA/E35L</v>
          </cell>
          <cell r="B905">
            <v>128</v>
          </cell>
          <cell r="C905">
            <v>0.94530000000000003</v>
          </cell>
          <cell r="D905">
            <v>0.99219999999999997</v>
          </cell>
        </row>
        <row r="906">
          <cell r="A906" t="str">
            <v>IGA/A345</v>
          </cell>
          <cell r="B906">
            <v>126</v>
          </cell>
          <cell r="C906">
            <v>1</v>
          </cell>
          <cell r="D906">
            <v>1</v>
          </cell>
        </row>
        <row r="907">
          <cell r="A907" t="str">
            <v>MIL/KC10</v>
          </cell>
          <cell r="B907">
            <v>122</v>
          </cell>
          <cell r="C907">
            <v>0.98360000000000003</v>
          </cell>
          <cell r="D907">
            <v>0.99180000000000001</v>
          </cell>
        </row>
        <row r="908">
          <cell r="A908" t="str">
            <v>MIL/C560</v>
          </cell>
          <cell r="B908">
            <v>118</v>
          </cell>
          <cell r="C908">
            <v>0.94920000000000004</v>
          </cell>
          <cell r="D908">
            <v>0.97460000000000002</v>
          </cell>
        </row>
        <row r="909">
          <cell r="A909" t="str">
            <v>JAL/XXXX</v>
          </cell>
          <cell r="B909">
            <v>117</v>
          </cell>
          <cell r="C909">
            <v>1</v>
          </cell>
          <cell r="D909">
            <v>1</v>
          </cell>
        </row>
        <row r="910">
          <cell r="A910" t="str">
            <v>CBJ/A333</v>
          </cell>
          <cell r="B910">
            <v>115</v>
          </cell>
          <cell r="C910">
            <v>0.99129999999999996</v>
          </cell>
          <cell r="D910">
            <v>1</v>
          </cell>
        </row>
        <row r="911">
          <cell r="A911" t="str">
            <v>FLC/B77L</v>
          </cell>
          <cell r="B911">
            <v>112</v>
          </cell>
          <cell r="C911">
            <v>0.98209999999999997</v>
          </cell>
          <cell r="D911">
            <v>1</v>
          </cell>
        </row>
        <row r="912">
          <cell r="A912" t="str">
            <v>MIL/01K3</v>
          </cell>
          <cell r="B912">
            <v>109</v>
          </cell>
          <cell r="C912">
            <v>0.97250000000000003</v>
          </cell>
          <cell r="D912">
            <v>1</v>
          </cell>
        </row>
        <row r="913">
          <cell r="A913" t="str">
            <v>EJM/F900</v>
          </cell>
          <cell r="B913">
            <v>107</v>
          </cell>
          <cell r="C913">
            <v>1</v>
          </cell>
          <cell r="D913">
            <v>1</v>
          </cell>
        </row>
        <row r="914">
          <cell r="A914" t="str">
            <v>IGA/A346</v>
          </cell>
          <cell r="B914">
            <v>106</v>
          </cell>
          <cell r="C914">
            <v>0.98109999999999997</v>
          </cell>
          <cell r="D914">
            <v>0.99060000000000004</v>
          </cell>
        </row>
        <row r="915">
          <cell r="A915" t="str">
            <v>JAS/GLEX</v>
          </cell>
          <cell r="B915">
            <v>102</v>
          </cell>
          <cell r="C915">
            <v>1</v>
          </cell>
          <cell r="D915">
            <v>1</v>
          </cell>
        </row>
        <row r="916">
          <cell r="A916" t="str">
            <v>RMF/GLEX</v>
          </cell>
          <cell r="B916">
            <v>94</v>
          </cell>
          <cell r="C916">
            <v>0.96809999999999996</v>
          </cell>
          <cell r="D916">
            <v>0.97870000000000001</v>
          </cell>
        </row>
        <row r="917">
          <cell r="A917" t="str">
            <v>MIL/2K35</v>
          </cell>
          <cell r="B917">
            <v>92</v>
          </cell>
          <cell r="C917">
            <v>1</v>
          </cell>
          <cell r="D917">
            <v>1</v>
          </cell>
        </row>
        <row r="918">
          <cell r="A918" t="str">
            <v>SAM/B737</v>
          </cell>
          <cell r="B918">
            <v>91</v>
          </cell>
          <cell r="C918">
            <v>1</v>
          </cell>
          <cell r="D918">
            <v>1</v>
          </cell>
        </row>
        <row r="919">
          <cell r="A919" t="str">
            <v>CAL/XXXX</v>
          </cell>
          <cell r="B919">
            <v>87</v>
          </cell>
          <cell r="C919">
            <v>1</v>
          </cell>
          <cell r="D919">
            <v>1</v>
          </cell>
        </row>
        <row r="920">
          <cell r="A920" t="str">
            <v>EJM/CL60</v>
          </cell>
          <cell r="B920">
            <v>86</v>
          </cell>
          <cell r="C920">
            <v>0.98839999999999995</v>
          </cell>
          <cell r="D920">
            <v>1</v>
          </cell>
        </row>
        <row r="921">
          <cell r="A921" t="str">
            <v>QTR/B77L</v>
          </cell>
          <cell r="B921">
            <v>85</v>
          </cell>
          <cell r="C921">
            <v>0.94120000000000004</v>
          </cell>
          <cell r="D921">
            <v>0.9647</v>
          </cell>
        </row>
        <row r="922">
          <cell r="A922" t="str">
            <v>MIL/B738</v>
          </cell>
          <cell r="B922">
            <v>83</v>
          </cell>
          <cell r="C922">
            <v>0.96389999999999998</v>
          </cell>
          <cell r="D922">
            <v>1</v>
          </cell>
        </row>
        <row r="923">
          <cell r="A923" t="str">
            <v>MIL/A333</v>
          </cell>
          <cell r="B923">
            <v>83</v>
          </cell>
          <cell r="C923">
            <v>1</v>
          </cell>
          <cell r="D923">
            <v>1</v>
          </cell>
        </row>
        <row r="924">
          <cell r="A924" t="str">
            <v>TWY/FA7X</v>
          </cell>
          <cell r="B924">
            <v>83</v>
          </cell>
          <cell r="C924">
            <v>0.97589999999999999</v>
          </cell>
          <cell r="D924">
            <v>1</v>
          </cell>
        </row>
        <row r="925">
          <cell r="A925" t="str">
            <v>JTL/F2TH</v>
          </cell>
          <cell r="B925">
            <v>82</v>
          </cell>
          <cell r="C925">
            <v>0.98780000000000001</v>
          </cell>
          <cell r="D925">
            <v>1</v>
          </cell>
        </row>
        <row r="926">
          <cell r="A926" t="str">
            <v>IGA/FA50</v>
          </cell>
          <cell r="B926">
            <v>81</v>
          </cell>
          <cell r="C926">
            <v>0.98770000000000002</v>
          </cell>
          <cell r="D926">
            <v>1</v>
          </cell>
        </row>
        <row r="927">
          <cell r="A927" t="str">
            <v>DAL/XXXX</v>
          </cell>
          <cell r="B927">
            <v>79</v>
          </cell>
          <cell r="C927">
            <v>1</v>
          </cell>
          <cell r="D927">
            <v>1</v>
          </cell>
        </row>
        <row r="928">
          <cell r="A928" t="str">
            <v>HWA/B737</v>
          </cell>
          <cell r="B928">
            <v>79</v>
          </cell>
          <cell r="C928">
            <v>0.97470000000000001</v>
          </cell>
          <cell r="D928">
            <v>1</v>
          </cell>
        </row>
        <row r="929">
          <cell r="A929" t="str">
            <v>XXX/A319</v>
          </cell>
          <cell r="B929">
            <v>78</v>
          </cell>
          <cell r="C929">
            <v>1</v>
          </cell>
          <cell r="D929">
            <v>1</v>
          </cell>
        </row>
        <row r="930">
          <cell r="A930" t="str">
            <v>GTI/B748</v>
          </cell>
          <cell r="B930">
            <v>77</v>
          </cell>
          <cell r="C930">
            <v>1</v>
          </cell>
          <cell r="D930">
            <v>1</v>
          </cell>
        </row>
        <row r="931">
          <cell r="A931" t="str">
            <v>DAL/B739</v>
          </cell>
          <cell r="B931">
            <v>76</v>
          </cell>
          <cell r="C931">
            <v>0.98680000000000001</v>
          </cell>
          <cell r="D931">
            <v>0.98680000000000001</v>
          </cell>
        </row>
        <row r="932">
          <cell r="A932" t="str">
            <v>RJE/CL60</v>
          </cell>
          <cell r="B932">
            <v>76</v>
          </cell>
          <cell r="C932">
            <v>0.94740000000000002</v>
          </cell>
          <cell r="D932">
            <v>0.98680000000000001</v>
          </cell>
        </row>
        <row r="933">
          <cell r="A933" t="str">
            <v>JET/FA7X</v>
          </cell>
          <cell r="B933">
            <v>75</v>
          </cell>
          <cell r="C933">
            <v>1</v>
          </cell>
          <cell r="D933">
            <v>1</v>
          </cell>
        </row>
        <row r="934">
          <cell r="A934" t="str">
            <v>FAM/GLF5</v>
          </cell>
          <cell r="B934">
            <v>75</v>
          </cell>
          <cell r="C934">
            <v>1</v>
          </cell>
          <cell r="D934">
            <v>1</v>
          </cell>
        </row>
        <row r="935">
          <cell r="A935" t="str">
            <v>MIL/B77W</v>
          </cell>
          <cell r="B935">
            <v>73</v>
          </cell>
          <cell r="C935">
            <v>1</v>
          </cell>
          <cell r="D935">
            <v>1</v>
          </cell>
        </row>
        <row r="936">
          <cell r="A936" t="str">
            <v>BWJ/GLEX</v>
          </cell>
          <cell r="B936">
            <v>71</v>
          </cell>
          <cell r="C936">
            <v>0.9577</v>
          </cell>
          <cell r="D936">
            <v>0.9859</v>
          </cell>
        </row>
        <row r="937">
          <cell r="A937" t="str">
            <v>DUB/B744</v>
          </cell>
          <cell r="B937">
            <v>71</v>
          </cell>
          <cell r="C937">
            <v>1</v>
          </cell>
          <cell r="D937">
            <v>1</v>
          </cell>
        </row>
        <row r="938">
          <cell r="A938" t="str">
            <v>SIS/B737</v>
          </cell>
          <cell r="B938">
            <v>71</v>
          </cell>
          <cell r="C938">
            <v>0.9859</v>
          </cell>
          <cell r="D938">
            <v>1</v>
          </cell>
        </row>
        <row r="939">
          <cell r="A939" t="str">
            <v>IGA/B762</v>
          </cell>
          <cell r="B939">
            <v>70</v>
          </cell>
          <cell r="C939">
            <v>1</v>
          </cell>
          <cell r="D939">
            <v>1</v>
          </cell>
        </row>
        <row r="940">
          <cell r="A940" t="str">
            <v>TWY/CL30</v>
          </cell>
          <cell r="B940">
            <v>70</v>
          </cell>
          <cell r="C940">
            <v>0.98570000000000002</v>
          </cell>
          <cell r="D940">
            <v>1</v>
          </cell>
        </row>
        <row r="941">
          <cell r="A941" t="str">
            <v>IGA/CL30</v>
          </cell>
          <cell r="B941">
            <v>70</v>
          </cell>
          <cell r="C941">
            <v>0.95709999999999995</v>
          </cell>
          <cell r="D941">
            <v>0.98570000000000002</v>
          </cell>
        </row>
        <row r="942">
          <cell r="A942" t="str">
            <v>QFA/B763</v>
          </cell>
          <cell r="B942">
            <v>69</v>
          </cell>
          <cell r="C942">
            <v>0.97099999999999997</v>
          </cell>
          <cell r="D942">
            <v>1</v>
          </cell>
        </row>
        <row r="943">
          <cell r="A943" t="str">
            <v>DCM/GLEX</v>
          </cell>
          <cell r="B943">
            <v>68</v>
          </cell>
          <cell r="C943">
            <v>0.97060000000000002</v>
          </cell>
          <cell r="D943">
            <v>1</v>
          </cell>
        </row>
        <row r="944">
          <cell r="A944" t="str">
            <v>CSN/B772</v>
          </cell>
          <cell r="B944">
            <v>65</v>
          </cell>
          <cell r="C944">
            <v>1</v>
          </cell>
          <cell r="D944">
            <v>1</v>
          </cell>
        </row>
        <row r="945">
          <cell r="A945" t="str">
            <v>CWG/GLF5</v>
          </cell>
          <cell r="B945">
            <v>63</v>
          </cell>
          <cell r="C945">
            <v>1</v>
          </cell>
          <cell r="D945">
            <v>1</v>
          </cell>
        </row>
        <row r="946">
          <cell r="A946" t="str">
            <v>GAJ/GL5T</v>
          </cell>
          <cell r="B946">
            <v>62</v>
          </cell>
          <cell r="C946">
            <v>0.9677</v>
          </cell>
          <cell r="D946">
            <v>0.9839</v>
          </cell>
        </row>
        <row r="947">
          <cell r="A947" t="str">
            <v>JAS/CL35</v>
          </cell>
          <cell r="B947">
            <v>62</v>
          </cell>
          <cell r="C947">
            <v>1</v>
          </cell>
          <cell r="D947">
            <v>1</v>
          </cell>
        </row>
        <row r="948">
          <cell r="A948" t="str">
            <v>DGX/F900</v>
          </cell>
          <cell r="B948">
            <v>61</v>
          </cell>
          <cell r="C948">
            <v>0.96719999999999995</v>
          </cell>
          <cell r="D948">
            <v>0.98360000000000003</v>
          </cell>
        </row>
        <row r="949">
          <cell r="A949" t="str">
            <v>MIL/A319</v>
          </cell>
          <cell r="B949">
            <v>60</v>
          </cell>
          <cell r="C949">
            <v>1</v>
          </cell>
          <cell r="D949">
            <v>1</v>
          </cell>
        </row>
        <row r="950">
          <cell r="A950" t="str">
            <v>AAB/F900</v>
          </cell>
          <cell r="B950">
            <v>59</v>
          </cell>
          <cell r="C950">
            <v>0.98309999999999997</v>
          </cell>
          <cell r="D950">
            <v>0.98309999999999997</v>
          </cell>
        </row>
        <row r="951">
          <cell r="A951" t="str">
            <v>BVR/GLEX</v>
          </cell>
          <cell r="B951">
            <v>53</v>
          </cell>
          <cell r="C951">
            <v>1</v>
          </cell>
          <cell r="D951">
            <v>1</v>
          </cell>
        </row>
        <row r="952">
          <cell r="A952" t="str">
            <v>AUH/B789</v>
          </cell>
          <cell r="B952">
            <v>53</v>
          </cell>
          <cell r="C952">
            <v>1</v>
          </cell>
          <cell r="D952">
            <v>1</v>
          </cell>
        </row>
        <row r="953">
          <cell r="A953" t="str">
            <v>CWG/GLF4</v>
          </cell>
          <cell r="B953">
            <v>53</v>
          </cell>
          <cell r="C953">
            <v>0.98109999999999997</v>
          </cell>
          <cell r="D953">
            <v>1</v>
          </cell>
        </row>
        <row r="954">
          <cell r="A954" t="str">
            <v>HRT/GLEX</v>
          </cell>
          <cell r="B954">
            <v>51</v>
          </cell>
          <cell r="C954">
            <v>1</v>
          </cell>
          <cell r="D954">
            <v>1</v>
          </cell>
        </row>
        <row r="955">
          <cell r="A955" t="str">
            <v>KAL/GLEX</v>
          </cell>
          <cell r="B955">
            <v>51</v>
          </cell>
          <cell r="C955">
            <v>0.92159999999999997</v>
          </cell>
          <cell r="D955">
            <v>0.94120000000000004</v>
          </cell>
        </row>
        <row r="956">
          <cell r="A956" t="str">
            <v>QQE/GL5T</v>
          </cell>
          <cell r="B956">
            <v>50</v>
          </cell>
          <cell r="C956">
            <v>1</v>
          </cell>
          <cell r="D956">
            <v>1</v>
          </cell>
        </row>
        <row r="957">
          <cell r="A957" t="str">
            <v>SOO/B772</v>
          </cell>
          <cell r="B957">
            <v>47</v>
          </cell>
          <cell r="C957">
            <v>1</v>
          </cell>
          <cell r="D957">
            <v>1</v>
          </cell>
        </row>
        <row r="958">
          <cell r="A958" t="str">
            <v>IJM/F900</v>
          </cell>
          <cell r="B958">
            <v>46</v>
          </cell>
          <cell r="C958">
            <v>0.97829999999999995</v>
          </cell>
          <cell r="D958">
            <v>0.97829999999999995</v>
          </cell>
        </row>
        <row r="959">
          <cell r="A959" t="str">
            <v>JAS/GLF4</v>
          </cell>
          <cell r="B959">
            <v>44</v>
          </cell>
          <cell r="C959">
            <v>1</v>
          </cell>
          <cell r="D959">
            <v>1</v>
          </cell>
        </row>
        <row r="960">
          <cell r="A960" t="str">
            <v>AOJ/GLF5</v>
          </cell>
          <cell r="B960">
            <v>44</v>
          </cell>
          <cell r="C960">
            <v>1</v>
          </cell>
          <cell r="D960">
            <v>1</v>
          </cell>
        </row>
        <row r="961">
          <cell r="A961" t="str">
            <v>SIA/XXXX</v>
          </cell>
          <cell r="B961">
            <v>41</v>
          </cell>
          <cell r="C961">
            <v>1</v>
          </cell>
          <cell r="D961">
            <v>1</v>
          </cell>
        </row>
        <row r="962">
          <cell r="A962" t="str">
            <v>MJF/A319</v>
          </cell>
          <cell r="B962">
            <v>41</v>
          </cell>
          <cell r="C962">
            <v>1</v>
          </cell>
          <cell r="D962">
            <v>1</v>
          </cell>
        </row>
        <row r="963">
          <cell r="A963" t="str">
            <v>IGA/GBIZ</v>
          </cell>
          <cell r="B963">
            <v>40</v>
          </cell>
          <cell r="C963">
            <v>1</v>
          </cell>
          <cell r="D963">
            <v>1</v>
          </cell>
        </row>
        <row r="964">
          <cell r="A964" t="str">
            <v>NCR/B744</v>
          </cell>
          <cell r="B964">
            <v>38</v>
          </cell>
          <cell r="C964">
            <v>1</v>
          </cell>
          <cell r="D964">
            <v>1</v>
          </cell>
        </row>
        <row r="965">
          <cell r="A965" t="str">
            <v xml:space="preserve">BOE/C17 </v>
          </cell>
          <cell r="B965">
            <v>37</v>
          </cell>
          <cell r="C965">
            <v>0.94589999999999996</v>
          </cell>
          <cell r="D965">
            <v>1</v>
          </cell>
        </row>
        <row r="966">
          <cell r="A966" t="str">
            <v>CXA/B38M</v>
          </cell>
          <cell r="B966">
            <v>36</v>
          </cell>
          <cell r="C966">
            <v>0.94440000000000002</v>
          </cell>
          <cell r="D966">
            <v>0.94440000000000002</v>
          </cell>
        </row>
        <row r="967">
          <cell r="A967" t="str">
            <v>BWJ/FA7X</v>
          </cell>
          <cell r="B967">
            <v>35</v>
          </cell>
          <cell r="C967">
            <v>1</v>
          </cell>
          <cell r="D967">
            <v>1</v>
          </cell>
        </row>
        <row r="968">
          <cell r="A968" t="str">
            <v>BOE/02C1</v>
          </cell>
          <cell r="B968">
            <v>35</v>
          </cell>
          <cell r="C968">
            <v>1</v>
          </cell>
          <cell r="D968">
            <v>1</v>
          </cell>
        </row>
        <row r="969">
          <cell r="A969" t="str">
            <v>KAI/GLF5</v>
          </cell>
          <cell r="B969">
            <v>34</v>
          </cell>
          <cell r="C969">
            <v>0.97060000000000002</v>
          </cell>
          <cell r="D969">
            <v>0.97060000000000002</v>
          </cell>
        </row>
        <row r="970">
          <cell r="A970" t="str">
            <v>BAT/K35R</v>
          </cell>
          <cell r="B970">
            <v>34</v>
          </cell>
          <cell r="C970">
            <v>1</v>
          </cell>
          <cell r="D970">
            <v>1</v>
          </cell>
        </row>
        <row r="971">
          <cell r="A971" t="str">
            <v>TSC/A332</v>
          </cell>
          <cell r="B971">
            <v>33</v>
          </cell>
          <cell r="C971">
            <v>0.93940000000000001</v>
          </cell>
          <cell r="D971">
            <v>0.96970000000000001</v>
          </cell>
        </row>
        <row r="972">
          <cell r="A972" t="str">
            <v>AJX/B788</v>
          </cell>
          <cell r="B972">
            <v>33</v>
          </cell>
          <cell r="C972">
            <v>1</v>
          </cell>
          <cell r="D972">
            <v>1</v>
          </cell>
        </row>
        <row r="973">
          <cell r="A973" t="str">
            <v>AAB/FA7X</v>
          </cell>
          <cell r="B973">
            <v>32</v>
          </cell>
          <cell r="C973">
            <v>1</v>
          </cell>
          <cell r="D973">
            <v>1</v>
          </cell>
        </row>
        <row r="974">
          <cell r="A974" t="str">
            <v>AIB/XXXX</v>
          </cell>
          <cell r="B974">
            <v>32</v>
          </cell>
          <cell r="C974">
            <v>1</v>
          </cell>
          <cell r="D974">
            <v>1</v>
          </cell>
        </row>
        <row r="975">
          <cell r="A975" t="str">
            <v>XXX/B742</v>
          </cell>
          <cell r="B975">
            <v>32</v>
          </cell>
          <cell r="C975">
            <v>0.96879999999999999</v>
          </cell>
          <cell r="D975">
            <v>1</v>
          </cell>
        </row>
        <row r="976">
          <cell r="A976" t="str">
            <v>KFS/CL60</v>
          </cell>
          <cell r="B976">
            <v>31</v>
          </cell>
          <cell r="C976">
            <v>0.871</v>
          </cell>
          <cell r="D976">
            <v>0.9677</v>
          </cell>
        </row>
        <row r="977">
          <cell r="A977" t="str">
            <v>MIL/XXXX</v>
          </cell>
          <cell r="B977">
            <v>26</v>
          </cell>
          <cell r="C977">
            <v>0.96150000000000002</v>
          </cell>
          <cell r="D977">
            <v>1</v>
          </cell>
        </row>
        <row r="978">
          <cell r="A978" t="str">
            <v>NJE/GLEX</v>
          </cell>
          <cell r="B978">
            <v>25</v>
          </cell>
          <cell r="C978">
            <v>0.96</v>
          </cell>
          <cell r="D978">
            <v>1</v>
          </cell>
        </row>
        <row r="979">
          <cell r="A979" t="str">
            <v>EJM/GL5T</v>
          </cell>
          <cell r="B979">
            <v>24</v>
          </cell>
          <cell r="C979">
            <v>1</v>
          </cell>
          <cell r="D979">
            <v>1</v>
          </cell>
        </row>
        <row r="980">
          <cell r="A980" t="str">
            <v>EDG/GLF4</v>
          </cell>
          <cell r="B980">
            <v>21</v>
          </cell>
          <cell r="C980">
            <v>1</v>
          </cell>
          <cell r="D980">
            <v>1</v>
          </cell>
        </row>
        <row r="981">
          <cell r="A981" t="str">
            <v>TBJ/GLF5</v>
          </cell>
          <cell r="B981">
            <v>21</v>
          </cell>
          <cell r="C981">
            <v>1</v>
          </cell>
          <cell r="D981">
            <v>1</v>
          </cell>
        </row>
        <row r="982">
          <cell r="A982" t="str">
            <v>MJF/GLF5</v>
          </cell>
          <cell r="B982">
            <v>21</v>
          </cell>
          <cell r="C982">
            <v>1</v>
          </cell>
          <cell r="D982">
            <v>1</v>
          </cell>
        </row>
        <row r="983">
          <cell r="A983" t="str">
            <v>CPA/B744</v>
          </cell>
          <cell r="B983">
            <v>20</v>
          </cell>
          <cell r="C983">
            <v>1</v>
          </cell>
          <cell r="D983">
            <v>1</v>
          </cell>
        </row>
        <row r="984">
          <cell r="A984" t="str">
            <v>IGA/A319</v>
          </cell>
          <cell r="B984">
            <v>19</v>
          </cell>
          <cell r="C984">
            <v>1</v>
          </cell>
          <cell r="D984">
            <v>1</v>
          </cell>
        </row>
        <row r="985">
          <cell r="A985" t="str">
            <v>LJY/GL5T</v>
          </cell>
          <cell r="B985">
            <v>17</v>
          </cell>
          <cell r="C985">
            <v>1</v>
          </cell>
          <cell r="D985">
            <v>1</v>
          </cell>
        </row>
        <row r="986">
          <cell r="A986" t="str">
            <v>WJA/B38M</v>
          </cell>
          <cell r="B986">
            <v>17</v>
          </cell>
          <cell r="C986">
            <v>0.29409999999999997</v>
          </cell>
          <cell r="D986">
            <v>0.47060000000000002</v>
          </cell>
        </row>
        <row r="987">
          <cell r="A987" t="str">
            <v>RRR/A332</v>
          </cell>
          <cell r="B987">
            <v>17</v>
          </cell>
          <cell r="C987">
            <v>1</v>
          </cell>
          <cell r="D987">
            <v>1</v>
          </cell>
        </row>
        <row r="988">
          <cell r="A988" t="str">
            <v>RJA/GLF6</v>
          </cell>
          <cell r="B988">
            <v>16</v>
          </cell>
          <cell r="C988">
            <v>0.9375</v>
          </cell>
          <cell r="D988">
            <v>0.9375</v>
          </cell>
        </row>
        <row r="989">
          <cell r="A989" t="str">
            <v>UAL/B739</v>
          </cell>
          <cell r="B989">
            <v>12</v>
          </cell>
          <cell r="C989">
            <v>0.91669999999999996</v>
          </cell>
          <cell r="D989">
            <v>0.91669999999999996</v>
          </cell>
        </row>
        <row r="990">
          <cell r="A990" t="str">
            <v>AAL/B738</v>
          </cell>
          <cell r="B990">
            <v>11</v>
          </cell>
          <cell r="C990">
            <v>1</v>
          </cell>
          <cell r="D990">
            <v>1</v>
          </cell>
        </row>
        <row r="991">
          <cell r="A991" t="str">
            <v>UAE/A388</v>
          </cell>
          <cell r="B991">
            <v>10</v>
          </cell>
          <cell r="C991">
            <v>1</v>
          </cell>
          <cell r="D991">
            <v>1</v>
          </cell>
        </row>
        <row r="992">
          <cell r="A992" t="str">
            <v>CES/B738</v>
          </cell>
          <cell r="B992">
            <v>9</v>
          </cell>
          <cell r="C992">
            <v>0.88890000000000002</v>
          </cell>
          <cell r="D992">
            <v>0.88890000000000002</v>
          </cell>
        </row>
        <row r="993">
          <cell r="A993" t="str">
            <v>ATN/XXXX</v>
          </cell>
          <cell r="B993">
            <v>6</v>
          </cell>
          <cell r="C993">
            <v>0.83330000000000004</v>
          </cell>
          <cell r="D993">
            <v>0.83330000000000004</v>
          </cell>
        </row>
        <row r="994">
          <cell r="A994" t="str">
            <v>MIL/B789</v>
          </cell>
          <cell r="B994">
            <v>6</v>
          </cell>
          <cell r="C994">
            <v>1</v>
          </cell>
          <cell r="D994">
            <v>1</v>
          </cell>
        </row>
        <row r="995">
          <cell r="A995" t="str">
            <v>PAL/A321</v>
          </cell>
          <cell r="B995">
            <v>5</v>
          </cell>
          <cell r="C995">
            <v>1</v>
          </cell>
          <cell r="D995">
            <v>1</v>
          </cell>
        </row>
        <row r="996">
          <cell r="A996" t="str">
            <v>XXX/B753</v>
          </cell>
          <cell r="B996">
            <v>4</v>
          </cell>
          <cell r="C996">
            <v>1</v>
          </cell>
          <cell r="D996">
            <v>1</v>
          </cell>
        </row>
        <row r="997">
          <cell r="A997" t="str">
            <v>MIL/B77L</v>
          </cell>
          <cell r="B997">
            <v>3</v>
          </cell>
          <cell r="C997">
            <v>0</v>
          </cell>
          <cell r="D997">
            <v>0</v>
          </cell>
        </row>
        <row r="998">
          <cell r="A998" t="str">
            <v>RCH/XXXX</v>
          </cell>
          <cell r="B998">
            <v>1</v>
          </cell>
          <cell r="C998">
            <v>0</v>
          </cell>
          <cell r="D998">
            <v>0</v>
          </cell>
        </row>
        <row r="999">
          <cell r="A999" t="str">
            <v>MIL/B753</v>
          </cell>
          <cell r="B999">
            <v>1</v>
          </cell>
          <cell r="C999">
            <v>1</v>
          </cell>
          <cell r="D999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P_REPORT_ALL_janjun18"/>
    </sheetNames>
    <sheetDataSet>
      <sheetData sheetId="0" refreshError="1">
        <row r="1">
          <cell r="A1" t="str">
            <v xml:space="preserve"> OUTAGEFLG1 (REPORTED)= 0</v>
          </cell>
        </row>
        <row r="657">
          <cell r="A657" t="str">
            <v>ASA/B738</v>
          </cell>
          <cell r="B657">
            <v>7767</v>
          </cell>
          <cell r="C657">
            <v>0.96230000000000004</v>
          </cell>
          <cell r="D657">
            <v>0.98219999999999996</v>
          </cell>
          <cell r="E657">
            <v>0.96909999999999996</v>
          </cell>
          <cell r="F657">
            <v>0.98709999999999998</v>
          </cell>
          <cell r="G657">
            <v>0.93740000000000001</v>
          </cell>
        </row>
        <row r="658">
          <cell r="A658" t="str">
            <v>HAL/A332</v>
          </cell>
          <cell r="B658">
            <v>6464</v>
          </cell>
          <cell r="C658">
            <v>0.99709999999999999</v>
          </cell>
          <cell r="D658">
            <v>0.99919999999999998</v>
          </cell>
          <cell r="E658">
            <v>0.99880000000000002</v>
          </cell>
          <cell r="F658">
            <v>0.99939999999999996</v>
          </cell>
          <cell r="G658">
            <v>0.98329999999999995</v>
          </cell>
        </row>
        <row r="659">
          <cell r="A659" t="str">
            <v>UAL/B789</v>
          </cell>
          <cell r="B659">
            <v>6426</v>
          </cell>
          <cell r="C659">
            <v>0.99829999999999997</v>
          </cell>
          <cell r="D659">
            <v>0.99809999999999999</v>
          </cell>
          <cell r="E659">
            <v>0.99890000000000001</v>
          </cell>
          <cell r="F659">
            <v>0.99839999999999995</v>
          </cell>
          <cell r="G659">
            <v>0.99390000000000001</v>
          </cell>
        </row>
        <row r="660">
          <cell r="A660" t="str">
            <v>UAL/B772</v>
          </cell>
          <cell r="B660">
            <v>4322</v>
          </cell>
          <cell r="C660">
            <v>0.99329999999999996</v>
          </cell>
          <cell r="D660">
            <v>0.99380000000000002</v>
          </cell>
          <cell r="E660">
            <v>0.99629999999999996</v>
          </cell>
          <cell r="F660">
            <v>0.99470000000000003</v>
          </cell>
          <cell r="G660">
            <v>0.99050000000000005</v>
          </cell>
        </row>
        <row r="661">
          <cell r="A661" t="str">
            <v>EVA/B77W</v>
          </cell>
          <cell r="B661">
            <v>3997</v>
          </cell>
          <cell r="C661">
            <v>0.99850000000000005</v>
          </cell>
          <cell r="D661">
            <v>0.99870000000000003</v>
          </cell>
          <cell r="E661">
            <v>0.99919999999999998</v>
          </cell>
          <cell r="F661">
            <v>0.99870000000000003</v>
          </cell>
          <cell r="G661">
            <v>0.99919999999999998</v>
          </cell>
        </row>
        <row r="662">
          <cell r="A662" t="str">
            <v>ANA/B77W</v>
          </cell>
          <cell r="B662">
            <v>3386</v>
          </cell>
          <cell r="C662">
            <v>0.99939999999999996</v>
          </cell>
          <cell r="D662">
            <v>0.99970000000000003</v>
          </cell>
          <cell r="E662">
            <v>0.99970000000000003</v>
          </cell>
          <cell r="F662">
            <v>0.99970000000000003</v>
          </cell>
          <cell r="G662">
            <v>0.99529999999999996</v>
          </cell>
        </row>
        <row r="663">
          <cell r="A663" t="str">
            <v>CPA/B77W</v>
          </cell>
          <cell r="B663">
            <v>2665</v>
          </cell>
          <cell r="C663">
            <v>0.99619999999999997</v>
          </cell>
          <cell r="D663">
            <v>0.99590000000000001</v>
          </cell>
          <cell r="E663">
            <v>0.997</v>
          </cell>
          <cell r="F663">
            <v>0.99770000000000003</v>
          </cell>
          <cell r="G663">
            <v>0.98950000000000005</v>
          </cell>
        </row>
        <row r="664">
          <cell r="A664" t="str">
            <v>AAL/B789</v>
          </cell>
          <cell r="B664">
            <v>2537</v>
          </cell>
          <cell r="C664">
            <v>0.998</v>
          </cell>
          <cell r="D664">
            <v>0.99719999999999998</v>
          </cell>
          <cell r="E664">
            <v>0.99919999999999998</v>
          </cell>
          <cell r="F664">
            <v>0.99839999999999995</v>
          </cell>
          <cell r="G664">
            <v>0.99490000000000001</v>
          </cell>
        </row>
        <row r="665">
          <cell r="A665" t="str">
            <v>UAL/B77W</v>
          </cell>
          <cell r="B665">
            <v>2073</v>
          </cell>
          <cell r="C665">
            <v>0.99860000000000004</v>
          </cell>
          <cell r="D665">
            <v>0.999</v>
          </cell>
          <cell r="E665">
            <v>0.999</v>
          </cell>
          <cell r="F665">
            <v>0.999</v>
          </cell>
          <cell r="G665">
            <v>0.99080000000000001</v>
          </cell>
        </row>
        <row r="666">
          <cell r="A666" t="str">
            <v>VOZ/B77W</v>
          </cell>
          <cell r="B666">
            <v>1945</v>
          </cell>
          <cell r="C666">
            <v>0.99739999999999995</v>
          </cell>
          <cell r="D666">
            <v>0.99739999999999995</v>
          </cell>
          <cell r="E666">
            <v>0.999</v>
          </cell>
          <cell r="F666">
            <v>0.99739999999999995</v>
          </cell>
          <cell r="G666">
            <v>0.99539999999999995</v>
          </cell>
        </row>
        <row r="667">
          <cell r="A667" t="str">
            <v>JAL/B772</v>
          </cell>
          <cell r="B667">
            <v>1828</v>
          </cell>
          <cell r="C667">
            <v>0.99950000000000006</v>
          </cell>
          <cell r="D667">
            <v>1</v>
          </cell>
          <cell r="E667">
            <v>1</v>
          </cell>
          <cell r="F667">
            <v>1</v>
          </cell>
          <cell r="G667">
            <v>0.99119999999999997</v>
          </cell>
        </row>
        <row r="668">
          <cell r="A668" t="str">
            <v>JAL/B763</v>
          </cell>
          <cell r="B668">
            <v>1795</v>
          </cell>
          <cell r="C668">
            <v>0.99939999999999996</v>
          </cell>
          <cell r="D668">
            <v>0.99939999999999996</v>
          </cell>
          <cell r="E668">
            <v>0.99939999999999996</v>
          </cell>
          <cell r="F668">
            <v>0.99939999999999996</v>
          </cell>
          <cell r="G668">
            <v>0.99609999999999999</v>
          </cell>
        </row>
        <row r="669">
          <cell r="A669" t="str">
            <v>QFA/B744</v>
          </cell>
          <cell r="B669">
            <v>1785</v>
          </cell>
          <cell r="C669">
            <v>0.99219999999999997</v>
          </cell>
          <cell r="D669">
            <v>0.99439999999999995</v>
          </cell>
          <cell r="E669">
            <v>0.99550000000000005</v>
          </cell>
          <cell r="F669">
            <v>0.99550000000000005</v>
          </cell>
          <cell r="G669">
            <v>0.98319999999999996</v>
          </cell>
        </row>
        <row r="670">
          <cell r="A670" t="str">
            <v>HAL/B763</v>
          </cell>
          <cell r="B670">
            <v>1743</v>
          </cell>
          <cell r="C670">
            <v>0.99939999999999996</v>
          </cell>
          <cell r="D670">
            <v>0.99829999999999997</v>
          </cell>
          <cell r="E670">
            <v>0.99939999999999996</v>
          </cell>
          <cell r="F670">
            <v>0.99939999999999996</v>
          </cell>
          <cell r="G670">
            <v>0.99539999999999995</v>
          </cell>
        </row>
        <row r="671">
          <cell r="A671" t="str">
            <v>JAL/B788</v>
          </cell>
          <cell r="B671">
            <v>1711</v>
          </cell>
          <cell r="C671">
            <v>0.99880000000000002</v>
          </cell>
          <cell r="D671">
            <v>0.99819999999999998</v>
          </cell>
          <cell r="E671">
            <v>0.99939999999999996</v>
          </cell>
          <cell r="F671">
            <v>0.99819999999999998</v>
          </cell>
          <cell r="G671">
            <v>0.99880000000000002</v>
          </cell>
        </row>
        <row r="672">
          <cell r="A672" t="str">
            <v>JAL/B77W</v>
          </cell>
          <cell r="B672">
            <v>1707</v>
          </cell>
          <cell r="C672">
            <v>0.99770000000000003</v>
          </cell>
          <cell r="D672">
            <v>0.99939999999999996</v>
          </cell>
          <cell r="E672">
            <v>0.99819999999999998</v>
          </cell>
          <cell r="F672">
            <v>0.99939999999999996</v>
          </cell>
          <cell r="G672">
            <v>0.99409999999999998</v>
          </cell>
        </row>
        <row r="673">
          <cell r="A673" t="str">
            <v>PAL/B77W</v>
          </cell>
          <cell r="B673">
            <v>1684</v>
          </cell>
          <cell r="C673">
            <v>0.997</v>
          </cell>
          <cell r="D673">
            <v>0.99939999999999996</v>
          </cell>
          <cell r="E673">
            <v>0.99880000000000002</v>
          </cell>
          <cell r="F673">
            <v>1</v>
          </cell>
          <cell r="G673">
            <v>0.98629999999999995</v>
          </cell>
        </row>
        <row r="674">
          <cell r="A674" t="str">
            <v>AAL/B772</v>
          </cell>
          <cell r="B674">
            <v>1541</v>
          </cell>
          <cell r="C674">
            <v>0.99550000000000005</v>
          </cell>
          <cell r="D674">
            <v>0.99609999999999999</v>
          </cell>
          <cell r="E674">
            <v>0.99680000000000002</v>
          </cell>
          <cell r="F674">
            <v>0.99680000000000002</v>
          </cell>
          <cell r="G674">
            <v>0.99219999999999997</v>
          </cell>
        </row>
        <row r="675">
          <cell r="A675" t="str">
            <v>ANZ/B77W</v>
          </cell>
          <cell r="B675">
            <v>1526</v>
          </cell>
          <cell r="C675">
            <v>0.99339999999999995</v>
          </cell>
          <cell r="D675">
            <v>0.99280000000000002</v>
          </cell>
          <cell r="E675">
            <v>0.99739999999999995</v>
          </cell>
          <cell r="F675">
            <v>0.99339999999999995</v>
          </cell>
          <cell r="G675">
            <v>0.99539999999999995</v>
          </cell>
        </row>
        <row r="676">
          <cell r="A676" t="str">
            <v>DAL/B77L</v>
          </cell>
          <cell r="B676">
            <v>1383</v>
          </cell>
          <cell r="C676">
            <v>0.99860000000000004</v>
          </cell>
          <cell r="D676">
            <v>0.99860000000000004</v>
          </cell>
          <cell r="E676">
            <v>0.99929999999999997</v>
          </cell>
          <cell r="F676">
            <v>0.99860000000000004</v>
          </cell>
          <cell r="G676">
            <v>0.99639999999999995</v>
          </cell>
        </row>
        <row r="677">
          <cell r="A677" t="str">
            <v>CAL/B77W</v>
          </cell>
          <cell r="B677">
            <v>1376</v>
          </cell>
          <cell r="C677">
            <v>0.99929999999999997</v>
          </cell>
          <cell r="D677">
            <v>1</v>
          </cell>
          <cell r="E677">
            <v>0.99929999999999997</v>
          </cell>
          <cell r="F677">
            <v>1</v>
          </cell>
          <cell r="G677">
            <v>0.99780000000000002</v>
          </cell>
        </row>
        <row r="678">
          <cell r="A678" t="str">
            <v>DAL/B763</v>
          </cell>
          <cell r="B678">
            <v>1354</v>
          </cell>
          <cell r="C678">
            <v>0.99109999999999998</v>
          </cell>
          <cell r="D678">
            <v>0.99409999999999998</v>
          </cell>
          <cell r="E678">
            <v>0.99260000000000004</v>
          </cell>
          <cell r="F678">
            <v>0.99480000000000002</v>
          </cell>
          <cell r="G678">
            <v>0.98450000000000004</v>
          </cell>
        </row>
        <row r="679">
          <cell r="A679" t="str">
            <v>QFA/A388</v>
          </cell>
          <cell r="B679">
            <v>1323</v>
          </cell>
          <cell r="C679">
            <v>0.99770000000000003</v>
          </cell>
          <cell r="D679">
            <v>0.99850000000000005</v>
          </cell>
          <cell r="E679">
            <v>1</v>
          </cell>
          <cell r="F679">
            <v>0.99850000000000005</v>
          </cell>
          <cell r="G679">
            <v>0.99239999999999995</v>
          </cell>
        </row>
        <row r="680">
          <cell r="A680" t="str">
            <v>SIA/B77W</v>
          </cell>
          <cell r="B680">
            <v>1291</v>
          </cell>
          <cell r="C680">
            <v>0.99460000000000004</v>
          </cell>
          <cell r="D680">
            <v>0.99460000000000004</v>
          </cell>
          <cell r="E680">
            <v>0.99770000000000003</v>
          </cell>
          <cell r="F680">
            <v>0.99460000000000004</v>
          </cell>
          <cell r="G680">
            <v>1</v>
          </cell>
        </row>
        <row r="681">
          <cell r="A681" t="str">
            <v>KAL/B77W</v>
          </cell>
          <cell r="B681">
            <v>1260</v>
          </cell>
          <cell r="C681">
            <v>0.99680000000000002</v>
          </cell>
          <cell r="D681">
            <v>0.99680000000000002</v>
          </cell>
          <cell r="E681">
            <v>0.99839999999999995</v>
          </cell>
          <cell r="F681">
            <v>0.99760000000000004</v>
          </cell>
          <cell r="G681">
            <v>0.99439999999999995</v>
          </cell>
        </row>
        <row r="682">
          <cell r="A682" t="str">
            <v>UAL/B752</v>
          </cell>
          <cell r="B682">
            <v>1221</v>
          </cell>
          <cell r="C682">
            <v>0.99670000000000003</v>
          </cell>
          <cell r="D682">
            <v>0.99839999999999995</v>
          </cell>
          <cell r="E682">
            <v>0.99750000000000005</v>
          </cell>
          <cell r="F682">
            <v>0.99839999999999995</v>
          </cell>
          <cell r="G682">
            <v>0.98360000000000003</v>
          </cell>
        </row>
        <row r="683">
          <cell r="A683" t="str">
            <v>ANA/B789</v>
          </cell>
          <cell r="B683">
            <v>1190</v>
          </cell>
          <cell r="C683">
            <v>0.99660000000000004</v>
          </cell>
          <cell r="D683">
            <v>0.99660000000000004</v>
          </cell>
          <cell r="E683">
            <v>0.99829999999999997</v>
          </cell>
          <cell r="F683">
            <v>0.99750000000000005</v>
          </cell>
          <cell r="G683">
            <v>0.99580000000000002</v>
          </cell>
        </row>
        <row r="684">
          <cell r="A684" t="str">
            <v>ASA/B739</v>
          </cell>
          <cell r="B684">
            <v>867</v>
          </cell>
          <cell r="C684">
            <v>0.95960000000000001</v>
          </cell>
          <cell r="D684">
            <v>0.97809999999999997</v>
          </cell>
          <cell r="E684">
            <v>0.96540000000000004</v>
          </cell>
          <cell r="F684">
            <v>0.97919999999999996</v>
          </cell>
          <cell r="G684">
            <v>0.93079999999999996</v>
          </cell>
        </row>
        <row r="685">
          <cell r="A685" t="str">
            <v>AAR/B772</v>
          </cell>
          <cell r="B685">
            <v>854</v>
          </cell>
          <cell r="C685">
            <v>0.99770000000000003</v>
          </cell>
          <cell r="D685">
            <v>0.99650000000000005</v>
          </cell>
          <cell r="E685">
            <v>0.99770000000000003</v>
          </cell>
          <cell r="F685">
            <v>0.99770000000000003</v>
          </cell>
          <cell r="G685">
            <v>0.99529999999999996</v>
          </cell>
        </row>
        <row r="686">
          <cell r="A686" t="str">
            <v>ACA/B77L</v>
          </cell>
          <cell r="B686">
            <v>851</v>
          </cell>
          <cell r="C686">
            <v>0.99650000000000005</v>
          </cell>
          <cell r="D686">
            <v>0.99409999999999998</v>
          </cell>
          <cell r="E686">
            <v>0.99880000000000002</v>
          </cell>
          <cell r="F686">
            <v>0.99529999999999996</v>
          </cell>
          <cell r="G686">
            <v>0.98939999999999995</v>
          </cell>
        </row>
        <row r="687">
          <cell r="A687" t="str">
            <v>ANA/B788</v>
          </cell>
          <cell r="B687">
            <v>835</v>
          </cell>
          <cell r="C687">
            <v>0.99519999999999997</v>
          </cell>
          <cell r="D687">
            <v>0.99519999999999997</v>
          </cell>
          <cell r="E687">
            <v>0.99519999999999997</v>
          </cell>
          <cell r="F687">
            <v>0.99519999999999997</v>
          </cell>
          <cell r="G687">
            <v>0.99760000000000004</v>
          </cell>
        </row>
        <row r="688">
          <cell r="A688" t="str">
            <v>ROU/B763</v>
          </cell>
          <cell r="B688">
            <v>820</v>
          </cell>
          <cell r="C688">
            <v>0.99629999999999996</v>
          </cell>
          <cell r="D688">
            <v>0.99629999999999996</v>
          </cell>
          <cell r="E688">
            <v>0.99629999999999996</v>
          </cell>
          <cell r="F688">
            <v>1</v>
          </cell>
          <cell r="G688">
            <v>0.9768</v>
          </cell>
        </row>
        <row r="689">
          <cell r="A689" t="str">
            <v>ANZ/B789</v>
          </cell>
          <cell r="B689">
            <v>812</v>
          </cell>
          <cell r="C689">
            <v>0.99880000000000002</v>
          </cell>
          <cell r="D689">
            <v>0.99880000000000002</v>
          </cell>
          <cell r="E689">
            <v>1</v>
          </cell>
          <cell r="F689">
            <v>0.99880000000000002</v>
          </cell>
          <cell r="G689">
            <v>0.99380000000000002</v>
          </cell>
        </row>
        <row r="690">
          <cell r="A690" t="str">
            <v>ANZ/B772</v>
          </cell>
          <cell r="B690">
            <v>782</v>
          </cell>
          <cell r="C690">
            <v>0.99870000000000003</v>
          </cell>
          <cell r="D690">
            <v>0.99870000000000003</v>
          </cell>
          <cell r="E690">
            <v>1</v>
          </cell>
          <cell r="F690">
            <v>0.99870000000000003</v>
          </cell>
          <cell r="G690">
            <v>0.99619999999999997</v>
          </cell>
        </row>
        <row r="691">
          <cell r="A691" t="str">
            <v>THT/A343</v>
          </cell>
          <cell r="B691">
            <v>772</v>
          </cell>
          <cell r="C691">
            <v>1</v>
          </cell>
          <cell r="D691">
            <v>1</v>
          </cell>
          <cell r="E691">
            <v>1</v>
          </cell>
          <cell r="F691">
            <v>1</v>
          </cell>
          <cell r="G691">
            <v>0.99870000000000003</v>
          </cell>
        </row>
        <row r="692">
          <cell r="A692" t="str">
            <v>FDX/B77L</v>
          </cell>
          <cell r="B692">
            <v>769</v>
          </cell>
          <cell r="C692">
            <v>0.99480000000000002</v>
          </cell>
          <cell r="D692">
            <v>0.99609999999999999</v>
          </cell>
          <cell r="E692">
            <v>0.99739999999999995</v>
          </cell>
          <cell r="F692">
            <v>0.99870000000000003</v>
          </cell>
          <cell r="G692">
            <v>0.98829999999999996</v>
          </cell>
        </row>
        <row r="693">
          <cell r="A693" t="str">
            <v>AAL/B77W</v>
          </cell>
          <cell r="B693">
            <v>764</v>
          </cell>
          <cell r="C693">
            <v>0.99739999999999995</v>
          </cell>
          <cell r="D693">
            <v>0.99870000000000003</v>
          </cell>
          <cell r="E693">
            <v>0.99739999999999995</v>
          </cell>
          <cell r="F693">
            <v>0.99870000000000003</v>
          </cell>
          <cell r="G693">
            <v>0.99350000000000005</v>
          </cell>
        </row>
        <row r="694">
          <cell r="A694" t="str">
            <v>CES/B77W</v>
          </cell>
          <cell r="B694">
            <v>738</v>
          </cell>
          <cell r="C694">
            <v>0.99590000000000001</v>
          </cell>
          <cell r="D694">
            <v>0.99729999999999996</v>
          </cell>
          <cell r="E694">
            <v>0.99590000000000001</v>
          </cell>
          <cell r="F694">
            <v>0.99729999999999996</v>
          </cell>
          <cell r="G694">
            <v>0.99860000000000004</v>
          </cell>
        </row>
        <row r="695">
          <cell r="A695" t="str">
            <v>FJI/A332</v>
          </cell>
          <cell r="B695">
            <v>719</v>
          </cell>
          <cell r="C695">
            <v>0.99439999999999995</v>
          </cell>
          <cell r="D695">
            <v>0.99439999999999995</v>
          </cell>
          <cell r="E695">
            <v>0.99719999999999998</v>
          </cell>
          <cell r="F695">
            <v>0.99580000000000002</v>
          </cell>
          <cell r="G695">
            <v>0.99299999999999999</v>
          </cell>
        </row>
        <row r="696">
          <cell r="A696" t="str">
            <v>QFA/A333</v>
          </cell>
          <cell r="B696">
            <v>718</v>
          </cell>
          <cell r="C696">
            <v>0.99029999999999996</v>
          </cell>
          <cell r="D696">
            <v>0.99160000000000004</v>
          </cell>
          <cell r="E696">
            <v>0.99160000000000004</v>
          </cell>
          <cell r="F696">
            <v>0.99160000000000004</v>
          </cell>
          <cell r="G696">
            <v>0.97770000000000001</v>
          </cell>
        </row>
        <row r="697">
          <cell r="A697" t="str">
            <v>KAL/B748</v>
          </cell>
          <cell r="B697">
            <v>712</v>
          </cell>
          <cell r="C697">
            <v>0.99580000000000002</v>
          </cell>
          <cell r="D697">
            <v>0.99439999999999995</v>
          </cell>
          <cell r="E697">
            <v>0.99719999999999998</v>
          </cell>
          <cell r="F697">
            <v>0.99580000000000002</v>
          </cell>
          <cell r="G697">
            <v>0.99719999999999998</v>
          </cell>
        </row>
        <row r="698">
          <cell r="A698" t="str">
            <v>AMX/B788</v>
          </cell>
          <cell r="B698">
            <v>696</v>
          </cell>
          <cell r="C698">
            <v>0.97560000000000002</v>
          </cell>
          <cell r="D698">
            <v>0.96699999999999997</v>
          </cell>
          <cell r="E698">
            <v>0.98129999999999995</v>
          </cell>
          <cell r="F698">
            <v>0.97699999999999998</v>
          </cell>
          <cell r="G698">
            <v>0.9899</v>
          </cell>
        </row>
        <row r="699">
          <cell r="A699" t="str">
            <v>KAL/A333</v>
          </cell>
          <cell r="B699">
            <v>675</v>
          </cell>
          <cell r="C699">
            <v>0.99109999999999998</v>
          </cell>
          <cell r="D699">
            <v>0.99560000000000004</v>
          </cell>
          <cell r="E699">
            <v>0.99409999999999998</v>
          </cell>
          <cell r="F699">
            <v>0.99560000000000004</v>
          </cell>
          <cell r="G699">
            <v>0.96740000000000004</v>
          </cell>
        </row>
        <row r="700">
          <cell r="A700" t="str">
            <v>CAL/B744</v>
          </cell>
          <cell r="B700">
            <v>674</v>
          </cell>
          <cell r="C700">
            <v>0.997</v>
          </cell>
          <cell r="D700">
            <v>0.997</v>
          </cell>
          <cell r="E700">
            <v>1</v>
          </cell>
          <cell r="F700">
            <v>0.997</v>
          </cell>
          <cell r="G700">
            <v>0.997</v>
          </cell>
        </row>
        <row r="701">
          <cell r="A701" t="str">
            <v>CES/A332</v>
          </cell>
          <cell r="B701">
            <v>623</v>
          </cell>
          <cell r="C701">
            <v>0.99680000000000002</v>
          </cell>
          <cell r="D701">
            <v>0.99839999999999995</v>
          </cell>
          <cell r="E701">
            <v>0.99839999999999995</v>
          </cell>
          <cell r="F701">
            <v>1</v>
          </cell>
          <cell r="G701">
            <v>0.98560000000000003</v>
          </cell>
        </row>
        <row r="702">
          <cell r="A702" t="str">
            <v>ACA/B788</v>
          </cell>
          <cell r="B702">
            <v>619</v>
          </cell>
          <cell r="C702">
            <v>0.99350000000000005</v>
          </cell>
          <cell r="D702">
            <v>0.99350000000000005</v>
          </cell>
          <cell r="E702">
            <v>0.99519999999999997</v>
          </cell>
          <cell r="F702">
            <v>0.99350000000000005</v>
          </cell>
          <cell r="G702">
            <v>0.99519999999999997</v>
          </cell>
        </row>
        <row r="703">
          <cell r="A703" t="str">
            <v>UAL/B788</v>
          </cell>
          <cell r="B703">
            <v>608</v>
          </cell>
          <cell r="C703">
            <v>0.99670000000000003</v>
          </cell>
          <cell r="D703">
            <v>0.99839999999999995</v>
          </cell>
          <cell r="E703">
            <v>0.99670000000000003</v>
          </cell>
          <cell r="F703">
            <v>0.99839999999999995</v>
          </cell>
          <cell r="G703">
            <v>0.99509999999999998</v>
          </cell>
        </row>
        <row r="704">
          <cell r="A704" t="str">
            <v>AAR/A388</v>
          </cell>
          <cell r="B704">
            <v>591</v>
          </cell>
          <cell r="C704">
            <v>0.99829999999999997</v>
          </cell>
          <cell r="D704">
            <v>0.99829999999999997</v>
          </cell>
          <cell r="E704">
            <v>1</v>
          </cell>
          <cell r="F704">
            <v>0.99829999999999997</v>
          </cell>
          <cell r="G704">
            <v>0.99829999999999997</v>
          </cell>
        </row>
        <row r="705">
          <cell r="A705" t="str">
            <v>ACA/B789</v>
          </cell>
          <cell r="B705">
            <v>565</v>
          </cell>
          <cell r="C705">
            <v>0.98939999999999995</v>
          </cell>
          <cell r="D705">
            <v>0.98760000000000003</v>
          </cell>
          <cell r="E705">
            <v>0.9929</v>
          </cell>
          <cell r="F705">
            <v>0.98939999999999995</v>
          </cell>
          <cell r="G705">
            <v>1</v>
          </cell>
        </row>
        <row r="706">
          <cell r="A706" t="str">
            <v>FDX/MD11</v>
          </cell>
          <cell r="B706">
            <v>561</v>
          </cell>
          <cell r="C706">
            <v>0.99639999999999995</v>
          </cell>
          <cell r="D706">
            <v>0.99819999999999998</v>
          </cell>
          <cell r="E706">
            <v>0.99639999999999995</v>
          </cell>
          <cell r="F706">
            <v>0.99819999999999998</v>
          </cell>
          <cell r="G706">
            <v>0.99470000000000003</v>
          </cell>
        </row>
        <row r="707">
          <cell r="A707" t="str">
            <v>SIA/A359</v>
          </cell>
          <cell r="B707">
            <v>559</v>
          </cell>
          <cell r="C707">
            <v>1</v>
          </cell>
          <cell r="D707">
            <v>1</v>
          </cell>
          <cell r="E707">
            <v>1</v>
          </cell>
          <cell r="F707">
            <v>1</v>
          </cell>
          <cell r="G707">
            <v>0.99460000000000004</v>
          </cell>
        </row>
        <row r="708">
          <cell r="A708" t="str">
            <v>DAL/A333</v>
          </cell>
          <cell r="B708">
            <v>527</v>
          </cell>
          <cell r="C708">
            <v>0.99239999999999995</v>
          </cell>
          <cell r="D708">
            <v>0.99619999999999997</v>
          </cell>
          <cell r="E708">
            <v>0.99619999999999997</v>
          </cell>
          <cell r="F708">
            <v>0.99809999999999999</v>
          </cell>
          <cell r="G708">
            <v>0.97340000000000004</v>
          </cell>
        </row>
        <row r="709">
          <cell r="A709" t="str">
            <v>KAL/A388</v>
          </cell>
          <cell r="B709">
            <v>491</v>
          </cell>
          <cell r="C709">
            <v>0.99390000000000001</v>
          </cell>
          <cell r="D709">
            <v>0.99590000000000001</v>
          </cell>
          <cell r="E709">
            <v>0.99590000000000001</v>
          </cell>
          <cell r="F709">
            <v>0.99590000000000001</v>
          </cell>
          <cell r="G709">
            <v>0.99590000000000001</v>
          </cell>
        </row>
        <row r="710">
          <cell r="A710" t="str">
            <v>QFA/B789</v>
          </cell>
          <cell r="B710">
            <v>481</v>
          </cell>
          <cell r="C710">
            <v>1</v>
          </cell>
          <cell r="D710">
            <v>1</v>
          </cell>
          <cell r="E710">
            <v>1</v>
          </cell>
          <cell r="F710">
            <v>1</v>
          </cell>
          <cell r="G710">
            <v>0.99380000000000002</v>
          </cell>
        </row>
        <row r="711">
          <cell r="A711" t="str">
            <v>AAL/B788</v>
          </cell>
          <cell r="B711">
            <v>475</v>
          </cell>
          <cell r="C711">
            <v>0.99790000000000001</v>
          </cell>
          <cell r="D711">
            <v>0.99790000000000001</v>
          </cell>
          <cell r="E711">
            <v>0.99790000000000001</v>
          </cell>
          <cell r="F711">
            <v>0.99790000000000001</v>
          </cell>
          <cell r="G711">
            <v>0.99370000000000003</v>
          </cell>
        </row>
        <row r="712">
          <cell r="A712" t="str">
            <v>JST/B788</v>
          </cell>
          <cell r="B712">
            <v>440</v>
          </cell>
          <cell r="C712">
            <v>0.99770000000000003</v>
          </cell>
          <cell r="D712">
            <v>0.99550000000000005</v>
          </cell>
          <cell r="E712">
            <v>1</v>
          </cell>
          <cell r="F712">
            <v>1</v>
          </cell>
          <cell r="G712">
            <v>1</v>
          </cell>
        </row>
        <row r="713">
          <cell r="A713" t="str">
            <v>DAL/B753</v>
          </cell>
          <cell r="B713">
            <v>437</v>
          </cell>
          <cell r="C713">
            <v>0.99539999999999995</v>
          </cell>
          <cell r="D713">
            <v>0.99539999999999995</v>
          </cell>
          <cell r="E713">
            <v>0.99539999999999995</v>
          </cell>
          <cell r="F713">
            <v>0.99770000000000003</v>
          </cell>
          <cell r="G713">
            <v>0.97940000000000005</v>
          </cell>
        </row>
        <row r="714">
          <cell r="A714" t="str">
            <v>CRK/A359</v>
          </cell>
          <cell r="B714">
            <v>434</v>
          </cell>
          <cell r="C714">
            <v>0.99770000000000003</v>
          </cell>
          <cell r="D714">
            <v>1</v>
          </cell>
          <cell r="E714">
            <v>0.99770000000000003</v>
          </cell>
          <cell r="F714">
            <v>1</v>
          </cell>
          <cell r="G714">
            <v>0.98850000000000005</v>
          </cell>
        </row>
        <row r="715">
          <cell r="A715" t="str">
            <v>DAL/B772</v>
          </cell>
          <cell r="B715">
            <v>429</v>
          </cell>
          <cell r="C715">
            <v>1</v>
          </cell>
          <cell r="D715">
            <v>1</v>
          </cell>
          <cell r="E715">
            <v>1</v>
          </cell>
          <cell r="F715">
            <v>1</v>
          </cell>
          <cell r="G715">
            <v>0.98829999999999996</v>
          </cell>
        </row>
        <row r="716">
          <cell r="A716" t="str">
            <v>CPA/A359</v>
          </cell>
          <cell r="B716">
            <v>411</v>
          </cell>
          <cell r="C716">
            <v>0.99270000000000003</v>
          </cell>
          <cell r="D716">
            <v>0.99270000000000003</v>
          </cell>
          <cell r="E716">
            <v>0.99760000000000004</v>
          </cell>
          <cell r="F716">
            <v>0.99270000000000003</v>
          </cell>
          <cell r="G716">
            <v>0.99760000000000004</v>
          </cell>
        </row>
        <row r="717">
          <cell r="A717" t="str">
            <v>PAL/A343</v>
          </cell>
          <cell r="B717">
            <v>404</v>
          </cell>
          <cell r="C717">
            <v>1</v>
          </cell>
          <cell r="D717">
            <v>1</v>
          </cell>
          <cell r="E717">
            <v>1</v>
          </cell>
          <cell r="F717">
            <v>1</v>
          </cell>
          <cell r="G717">
            <v>0.995</v>
          </cell>
        </row>
        <row r="718">
          <cell r="A718" t="str">
            <v>MIL/K35R</v>
          </cell>
          <cell r="B718">
            <v>402</v>
          </cell>
          <cell r="C718">
            <v>0.97260000000000002</v>
          </cell>
          <cell r="D718">
            <v>0.99750000000000005</v>
          </cell>
          <cell r="E718">
            <v>0.97509999999999997</v>
          </cell>
          <cell r="F718">
            <v>0.99750000000000005</v>
          </cell>
          <cell r="G718">
            <v>0.87060000000000004</v>
          </cell>
        </row>
        <row r="719">
          <cell r="A719" t="str">
            <v>HAL/A21N</v>
          </cell>
          <cell r="B719">
            <v>387</v>
          </cell>
          <cell r="C719">
            <v>1</v>
          </cell>
          <cell r="D719">
            <v>1</v>
          </cell>
          <cell r="E719">
            <v>1</v>
          </cell>
          <cell r="F719">
            <v>1</v>
          </cell>
          <cell r="G719">
            <v>0.9587</v>
          </cell>
        </row>
        <row r="720">
          <cell r="A720" t="str">
            <v>GTI/B744</v>
          </cell>
          <cell r="B720">
            <v>366</v>
          </cell>
          <cell r="C720">
            <v>0.99729999999999996</v>
          </cell>
          <cell r="D720">
            <v>0.99450000000000005</v>
          </cell>
          <cell r="E720">
            <v>0.99729999999999996</v>
          </cell>
          <cell r="F720">
            <v>0.99729999999999996</v>
          </cell>
          <cell r="G720">
            <v>0.9617</v>
          </cell>
        </row>
        <row r="721">
          <cell r="A721" t="str">
            <v>CKK/B77L</v>
          </cell>
          <cell r="B721">
            <v>347</v>
          </cell>
          <cell r="C721">
            <v>0.99419999999999997</v>
          </cell>
          <cell r="D721">
            <v>0.99139999999999995</v>
          </cell>
          <cell r="E721">
            <v>0.99419999999999997</v>
          </cell>
          <cell r="F721">
            <v>0.99419999999999997</v>
          </cell>
          <cell r="G721">
            <v>0.99709999999999999</v>
          </cell>
        </row>
        <row r="722">
          <cell r="A722" t="str">
            <v xml:space="preserve">RCH/C17 </v>
          </cell>
          <cell r="B722">
            <v>340</v>
          </cell>
          <cell r="C722">
            <v>0.98819999999999997</v>
          </cell>
          <cell r="D722">
            <v>1</v>
          </cell>
          <cell r="E722">
            <v>0.98819999999999997</v>
          </cell>
          <cell r="F722">
            <v>1</v>
          </cell>
          <cell r="G722">
            <v>0.94410000000000005</v>
          </cell>
        </row>
        <row r="723">
          <cell r="A723" t="str">
            <v>ASA/A320</v>
          </cell>
          <cell r="B723">
            <v>334</v>
          </cell>
          <cell r="C723">
            <v>0.97309999999999997</v>
          </cell>
          <cell r="D723">
            <v>0.99399999999999999</v>
          </cell>
          <cell r="E723">
            <v>0.97899999999999998</v>
          </cell>
          <cell r="F723">
            <v>0.997</v>
          </cell>
          <cell r="G723">
            <v>0.91620000000000001</v>
          </cell>
        </row>
        <row r="724">
          <cell r="A724" t="str">
            <v>CCA/A332</v>
          </cell>
          <cell r="B724">
            <v>298</v>
          </cell>
          <cell r="C724">
            <v>0.98660000000000003</v>
          </cell>
          <cell r="D724">
            <v>0.9899</v>
          </cell>
          <cell r="E724">
            <v>0.99660000000000004</v>
          </cell>
          <cell r="F724">
            <v>0.99660000000000004</v>
          </cell>
          <cell r="G724">
            <v>0.97319999999999995</v>
          </cell>
        </row>
        <row r="725">
          <cell r="A725" t="str">
            <v>IGA/GLF5</v>
          </cell>
          <cell r="B725">
            <v>294</v>
          </cell>
          <cell r="C725">
            <v>0.96260000000000001</v>
          </cell>
          <cell r="D725">
            <v>1</v>
          </cell>
          <cell r="E725">
            <v>0.96940000000000004</v>
          </cell>
          <cell r="F725">
            <v>1</v>
          </cell>
          <cell r="G725">
            <v>0.90480000000000005</v>
          </cell>
        </row>
        <row r="726">
          <cell r="A726" t="str">
            <v>ACI/A332</v>
          </cell>
          <cell r="B726">
            <v>290</v>
          </cell>
          <cell r="C726">
            <v>1</v>
          </cell>
          <cell r="D726">
            <v>1</v>
          </cell>
          <cell r="E726">
            <v>1</v>
          </cell>
          <cell r="F726">
            <v>1</v>
          </cell>
          <cell r="G726">
            <v>0.99660000000000004</v>
          </cell>
        </row>
        <row r="727">
          <cell r="A727" t="str">
            <v>FJI/A333</v>
          </cell>
          <cell r="B727">
            <v>280</v>
          </cell>
          <cell r="C727">
            <v>1</v>
          </cell>
          <cell r="D727">
            <v>1</v>
          </cell>
          <cell r="E727">
            <v>1</v>
          </cell>
          <cell r="F727">
            <v>1</v>
          </cell>
          <cell r="G727">
            <v>1</v>
          </cell>
        </row>
        <row r="728">
          <cell r="A728" t="str">
            <v>AAR/A359</v>
          </cell>
          <cell r="B728">
            <v>279</v>
          </cell>
          <cell r="C728">
            <v>1</v>
          </cell>
          <cell r="D728">
            <v>1</v>
          </cell>
          <cell r="E728">
            <v>1</v>
          </cell>
          <cell r="F728">
            <v>1</v>
          </cell>
          <cell r="G728">
            <v>0.99639999999999995</v>
          </cell>
        </row>
        <row r="729">
          <cell r="A729" t="str">
            <v>ACA/B77W</v>
          </cell>
          <cell r="B729">
            <v>277</v>
          </cell>
          <cell r="C729">
            <v>1</v>
          </cell>
          <cell r="D729">
            <v>1</v>
          </cell>
          <cell r="E729">
            <v>1</v>
          </cell>
          <cell r="F729">
            <v>1</v>
          </cell>
          <cell r="G729">
            <v>0.98560000000000003</v>
          </cell>
        </row>
        <row r="730">
          <cell r="A730" t="str">
            <v>UAL/B764</v>
          </cell>
          <cell r="B730">
            <v>276</v>
          </cell>
          <cell r="C730">
            <v>0.98909999999999998</v>
          </cell>
          <cell r="D730">
            <v>0.99639999999999995</v>
          </cell>
          <cell r="E730">
            <v>0.99639999999999995</v>
          </cell>
          <cell r="F730">
            <v>1</v>
          </cell>
          <cell r="G730">
            <v>0.9819</v>
          </cell>
        </row>
        <row r="731">
          <cell r="A731" t="str">
            <v>DAL/A359</v>
          </cell>
          <cell r="B731">
            <v>273</v>
          </cell>
          <cell r="C731">
            <v>1</v>
          </cell>
          <cell r="D731">
            <v>1</v>
          </cell>
          <cell r="E731">
            <v>1</v>
          </cell>
          <cell r="F731">
            <v>1</v>
          </cell>
          <cell r="G731">
            <v>0.98899999999999999</v>
          </cell>
        </row>
        <row r="732">
          <cell r="A732" t="str">
            <v>JAL/B789</v>
          </cell>
          <cell r="B732">
            <v>268</v>
          </cell>
          <cell r="C732">
            <v>1</v>
          </cell>
          <cell r="D732">
            <v>1</v>
          </cell>
          <cell r="E732">
            <v>1</v>
          </cell>
          <cell r="F732">
            <v>1</v>
          </cell>
          <cell r="G732">
            <v>0.99629999999999996</v>
          </cell>
        </row>
        <row r="733">
          <cell r="A733" t="str">
            <v>NCA/B748</v>
          </cell>
          <cell r="B733">
            <v>260</v>
          </cell>
          <cell r="C733">
            <v>1</v>
          </cell>
          <cell r="D733">
            <v>1</v>
          </cell>
          <cell r="E733">
            <v>1</v>
          </cell>
          <cell r="F733">
            <v>1</v>
          </cell>
          <cell r="G733">
            <v>1</v>
          </cell>
        </row>
        <row r="734">
          <cell r="A734" t="str">
            <v>CSN/B77W</v>
          </cell>
          <cell r="B734">
            <v>256</v>
          </cell>
          <cell r="C734">
            <v>1</v>
          </cell>
          <cell r="D734">
            <v>1</v>
          </cell>
          <cell r="E734">
            <v>1</v>
          </cell>
          <cell r="F734">
            <v>1</v>
          </cell>
          <cell r="G734">
            <v>0.99219999999999997</v>
          </cell>
        </row>
        <row r="735">
          <cell r="A735" t="str">
            <v>IGA/GLEX</v>
          </cell>
          <cell r="B735">
            <v>256</v>
          </cell>
          <cell r="C735">
            <v>0.96089999999999998</v>
          </cell>
          <cell r="D735">
            <v>0.98829999999999996</v>
          </cell>
          <cell r="E735">
            <v>0.96089999999999998</v>
          </cell>
          <cell r="F735">
            <v>0.99219999999999997</v>
          </cell>
          <cell r="G735">
            <v>0.92969999999999997</v>
          </cell>
        </row>
        <row r="736">
          <cell r="A736" t="str">
            <v>AAR/B744</v>
          </cell>
          <cell r="B736">
            <v>243</v>
          </cell>
          <cell r="C736">
            <v>0.99590000000000001</v>
          </cell>
          <cell r="D736">
            <v>0.99590000000000001</v>
          </cell>
          <cell r="E736">
            <v>1</v>
          </cell>
          <cell r="F736">
            <v>0.99590000000000001</v>
          </cell>
          <cell r="G736">
            <v>0.99180000000000001</v>
          </cell>
        </row>
        <row r="737">
          <cell r="A737" t="str">
            <v>AIC/B77L</v>
          </cell>
          <cell r="B737">
            <v>240</v>
          </cell>
          <cell r="C737">
            <v>1</v>
          </cell>
          <cell r="D737">
            <v>1</v>
          </cell>
          <cell r="E737">
            <v>1</v>
          </cell>
          <cell r="F737">
            <v>1</v>
          </cell>
          <cell r="G737">
            <v>0.99580000000000002</v>
          </cell>
        </row>
        <row r="738">
          <cell r="A738" t="str">
            <v>IGA/GLF6</v>
          </cell>
          <cell r="B738">
            <v>233</v>
          </cell>
          <cell r="C738">
            <v>0.98280000000000001</v>
          </cell>
          <cell r="D738">
            <v>0.99139999999999995</v>
          </cell>
          <cell r="E738">
            <v>0.99139999999999995</v>
          </cell>
          <cell r="F738">
            <v>0.99139999999999995</v>
          </cell>
          <cell r="G738">
            <v>0.9657</v>
          </cell>
        </row>
        <row r="739">
          <cell r="A739" t="str">
            <v>CSN/B77L</v>
          </cell>
          <cell r="B739">
            <v>227</v>
          </cell>
          <cell r="C739">
            <v>0.99560000000000004</v>
          </cell>
          <cell r="D739">
            <v>1</v>
          </cell>
          <cell r="E739">
            <v>0.99560000000000004</v>
          </cell>
          <cell r="F739">
            <v>1</v>
          </cell>
          <cell r="G739">
            <v>0.99560000000000004</v>
          </cell>
        </row>
        <row r="740">
          <cell r="A740" t="str">
            <v>CCA/B789</v>
          </cell>
          <cell r="B740">
            <v>227</v>
          </cell>
          <cell r="C740">
            <v>1</v>
          </cell>
          <cell r="D740">
            <v>1</v>
          </cell>
          <cell r="E740">
            <v>1</v>
          </cell>
          <cell r="F740">
            <v>1</v>
          </cell>
          <cell r="G740">
            <v>1</v>
          </cell>
        </row>
        <row r="741">
          <cell r="A741" t="str">
            <v>CAL/A359</v>
          </cell>
          <cell r="B741">
            <v>211</v>
          </cell>
          <cell r="C741">
            <v>1</v>
          </cell>
          <cell r="D741">
            <v>1</v>
          </cell>
          <cell r="E741">
            <v>1</v>
          </cell>
          <cell r="F741">
            <v>1</v>
          </cell>
          <cell r="G741">
            <v>0.99529999999999996</v>
          </cell>
        </row>
        <row r="742">
          <cell r="A742" t="str">
            <v>AFR/B772</v>
          </cell>
          <cell r="B742">
            <v>206</v>
          </cell>
          <cell r="C742">
            <v>1</v>
          </cell>
          <cell r="D742">
            <v>1</v>
          </cell>
          <cell r="E742">
            <v>1</v>
          </cell>
          <cell r="F742">
            <v>1</v>
          </cell>
          <cell r="G742">
            <v>0.99509999999999998</v>
          </cell>
        </row>
        <row r="743">
          <cell r="A743" t="str">
            <v>CSN/A388</v>
          </cell>
          <cell r="B743">
            <v>206</v>
          </cell>
          <cell r="C743">
            <v>1</v>
          </cell>
          <cell r="D743">
            <v>1</v>
          </cell>
          <cell r="E743">
            <v>1</v>
          </cell>
          <cell r="F743">
            <v>1</v>
          </cell>
          <cell r="G743">
            <v>0.99509999999999998</v>
          </cell>
        </row>
        <row r="744">
          <cell r="A744" t="str">
            <v>KAL/B789</v>
          </cell>
          <cell r="B744">
            <v>191</v>
          </cell>
          <cell r="C744">
            <v>1</v>
          </cell>
          <cell r="D744">
            <v>1</v>
          </cell>
          <cell r="E744">
            <v>1</v>
          </cell>
          <cell r="F744">
            <v>1</v>
          </cell>
          <cell r="G744">
            <v>1</v>
          </cell>
        </row>
        <row r="745">
          <cell r="A745" t="str">
            <v>UPS/B744</v>
          </cell>
          <cell r="B745">
            <v>191</v>
          </cell>
          <cell r="C745">
            <v>0.98429999999999995</v>
          </cell>
          <cell r="D745">
            <v>0.98429999999999995</v>
          </cell>
          <cell r="E745">
            <v>0.99480000000000002</v>
          </cell>
          <cell r="F745">
            <v>0.99480000000000002</v>
          </cell>
          <cell r="G745">
            <v>0.97909999999999997</v>
          </cell>
        </row>
        <row r="746">
          <cell r="A746" t="str">
            <v xml:space="preserve">MIL/C17 </v>
          </cell>
          <cell r="B746">
            <v>191</v>
          </cell>
          <cell r="C746">
            <v>0.98429999999999995</v>
          </cell>
          <cell r="D746">
            <v>1</v>
          </cell>
          <cell r="E746">
            <v>0.98950000000000005</v>
          </cell>
          <cell r="F746">
            <v>1</v>
          </cell>
          <cell r="G746">
            <v>0.94240000000000002</v>
          </cell>
        </row>
        <row r="747">
          <cell r="A747" t="str">
            <v>DAL/B75H</v>
          </cell>
          <cell r="B747">
            <v>188</v>
          </cell>
          <cell r="C747">
            <v>0.99470000000000003</v>
          </cell>
          <cell r="D747">
            <v>0.99470000000000003</v>
          </cell>
          <cell r="E747">
            <v>0.99470000000000003</v>
          </cell>
          <cell r="F747">
            <v>0.99470000000000003</v>
          </cell>
          <cell r="G747">
            <v>0.98399999999999999</v>
          </cell>
        </row>
        <row r="748">
          <cell r="A748" t="str">
            <v>PAL/A333</v>
          </cell>
          <cell r="B748">
            <v>186</v>
          </cell>
          <cell r="C748">
            <v>0.98919999999999997</v>
          </cell>
          <cell r="D748">
            <v>1</v>
          </cell>
          <cell r="E748">
            <v>0.98919999999999997</v>
          </cell>
          <cell r="F748">
            <v>1</v>
          </cell>
          <cell r="G748">
            <v>0.92469999999999997</v>
          </cell>
        </row>
        <row r="749">
          <cell r="A749" t="str">
            <v>AAL/B763</v>
          </cell>
          <cell r="B749">
            <v>185</v>
          </cell>
          <cell r="C749">
            <v>0.97299999999999998</v>
          </cell>
          <cell r="D749">
            <v>0.97299999999999998</v>
          </cell>
          <cell r="E749">
            <v>0.97840000000000005</v>
          </cell>
          <cell r="F749">
            <v>0.97299999999999998</v>
          </cell>
          <cell r="G749">
            <v>0.98380000000000001</v>
          </cell>
        </row>
        <row r="750">
          <cell r="A750" t="str">
            <v>DAL/B764</v>
          </cell>
          <cell r="B750">
            <v>181</v>
          </cell>
          <cell r="C750">
            <v>1</v>
          </cell>
          <cell r="D750">
            <v>1</v>
          </cell>
          <cell r="E750">
            <v>1</v>
          </cell>
          <cell r="F750">
            <v>1</v>
          </cell>
          <cell r="G750">
            <v>1</v>
          </cell>
        </row>
        <row r="751">
          <cell r="A751" t="str">
            <v>UPS/MD11</v>
          </cell>
          <cell r="B751">
            <v>180</v>
          </cell>
          <cell r="C751">
            <v>0.98329999999999995</v>
          </cell>
          <cell r="D751">
            <v>0.98329999999999995</v>
          </cell>
          <cell r="E751">
            <v>0.98329999999999995</v>
          </cell>
          <cell r="F751">
            <v>0.98329999999999995</v>
          </cell>
          <cell r="G751">
            <v>0.9889</v>
          </cell>
        </row>
        <row r="752">
          <cell r="A752" t="str">
            <v>UAL/B763</v>
          </cell>
          <cell r="B752">
            <v>167</v>
          </cell>
          <cell r="C752">
            <v>0.98799999999999999</v>
          </cell>
          <cell r="D752">
            <v>0.98799999999999999</v>
          </cell>
          <cell r="E752">
            <v>0.98799999999999999</v>
          </cell>
          <cell r="F752">
            <v>0.98799999999999999</v>
          </cell>
          <cell r="G752">
            <v>1</v>
          </cell>
        </row>
        <row r="753">
          <cell r="A753" t="str">
            <v>AAL/A333</v>
          </cell>
          <cell r="B753">
            <v>160</v>
          </cell>
          <cell r="C753">
            <v>0.98750000000000004</v>
          </cell>
          <cell r="D753">
            <v>0.99380000000000002</v>
          </cell>
          <cell r="E753">
            <v>0.99380000000000002</v>
          </cell>
          <cell r="F753">
            <v>1</v>
          </cell>
          <cell r="G753">
            <v>0.95630000000000004</v>
          </cell>
        </row>
        <row r="754">
          <cell r="A754" t="str">
            <v>CRK/A332</v>
          </cell>
          <cell r="B754">
            <v>149</v>
          </cell>
          <cell r="C754">
            <v>0.99329999999999996</v>
          </cell>
          <cell r="D754">
            <v>1</v>
          </cell>
          <cell r="E754">
            <v>0.99329999999999996</v>
          </cell>
          <cell r="F754">
            <v>1</v>
          </cell>
          <cell r="G754">
            <v>0.9597</v>
          </cell>
        </row>
        <row r="755">
          <cell r="A755" t="str">
            <v>IGA/GLF4</v>
          </cell>
          <cell r="B755">
            <v>148</v>
          </cell>
          <cell r="C755">
            <v>0.97299999999999998</v>
          </cell>
          <cell r="D755">
            <v>1</v>
          </cell>
          <cell r="E755">
            <v>0.97970000000000002</v>
          </cell>
          <cell r="F755">
            <v>1</v>
          </cell>
          <cell r="G755">
            <v>0.87839999999999996</v>
          </cell>
        </row>
        <row r="756">
          <cell r="A756" t="str">
            <v xml:space="preserve">RCH/C5  </v>
          </cell>
          <cell r="B756">
            <v>145</v>
          </cell>
          <cell r="C756">
            <v>0.99309999999999998</v>
          </cell>
          <cell r="D756">
            <v>1</v>
          </cell>
          <cell r="E756">
            <v>0.99309999999999998</v>
          </cell>
          <cell r="F756">
            <v>1</v>
          </cell>
          <cell r="G756">
            <v>0.97929999999999995</v>
          </cell>
        </row>
        <row r="757">
          <cell r="A757" t="str">
            <v>XAX/A333</v>
          </cell>
          <cell r="B757">
            <v>144</v>
          </cell>
          <cell r="C757">
            <v>1</v>
          </cell>
          <cell r="D757">
            <v>1</v>
          </cell>
          <cell r="E757">
            <v>1</v>
          </cell>
          <cell r="F757">
            <v>1</v>
          </cell>
          <cell r="G757">
            <v>0.99309999999999998</v>
          </cell>
        </row>
        <row r="758">
          <cell r="A758" t="str">
            <v>AJX/B789</v>
          </cell>
          <cell r="B758">
            <v>142</v>
          </cell>
          <cell r="C758">
            <v>0.99299999999999999</v>
          </cell>
          <cell r="D758">
            <v>0.99299999999999999</v>
          </cell>
          <cell r="E758">
            <v>1</v>
          </cell>
          <cell r="F758">
            <v>0.99299999999999999</v>
          </cell>
          <cell r="G758">
            <v>1</v>
          </cell>
        </row>
        <row r="759">
          <cell r="A759" t="str">
            <v>SOO/B77L</v>
          </cell>
          <cell r="B759">
            <v>139</v>
          </cell>
          <cell r="C759">
            <v>0.99280000000000002</v>
          </cell>
          <cell r="D759">
            <v>1</v>
          </cell>
          <cell r="E759">
            <v>0.99280000000000002</v>
          </cell>
          <cell r="F759">
            <v>1</v>
          </cell>
          <cell r="G759">
            <v>0.99280000000000002</v>
          </cell>
        </row>
        <row r="760">
          <cell r="A760" t="str">
            <v>CSC/A332</v>
          </cell>
          <cell r="B760">
            <v>138</v>
          </cell>
          <cell r="C760">
            <v>1</v>
          </cell>
          <cell r="D760">
            <v>1</v>
          </cell>
          <cell r="E760">
            <v>1</v>
          </cell>
          <cell r="F760">
            <v>1</v>
          </cell>
          <cell r="G760">
            <v>0.96379999999999999</v>
          </cell>
        </row>
        <row r="761">
          <cell r="A761" t="str">
            <v>CNV/B737</v>
          </cell>
          <cell r="B761">
            <v>132</v>
          </cell>
          <cell r="C761">
            <v>0.99239999999999995</v>
          </cell>
          <cell r="D761">
            <v>0.99239999999999995</v>
          </cell>
          <cell r="E761">
            <v>0.99239999999999995</v>
          </cell>
          <cell r="F761">
            <v>0.99239999999999995</v>
          </cell>
          <cell r="G761">
            <v>0.98480000000000001</v>
          </cell>
        </row>
        <row r="762">
          <cell r="A762" t="str">
            <v>PAC/B744</v>
          </cell>
          <cell r="B762">
            <v>131</v>
          </cell>
          <cell r="C762">
            <v>0.97709999999999997</v>
          </cell>
          <cell r="D762">
            <v>0.98470000000000002</v>
          </cell>
          <cell r="E762">
            <v>0.97709999999999997</v>
          </cell>
          <cell r="F762">
            <v>0.99239999999999995</v>
          </cell>
          <cell r="G762">
            <v>0.93130000000000002</v>
          </cell>
        </row>
        <row r="763">
          <cell r="A763" t="str">
            <v>CKS/B744</v>
          </cell>
          <cell r="B763">
            <v>130</v>
          </cell>
          <cell r="C763">
            <v>0.98460000000000003</v>
          </cell>
          <cell r="D763">
            <v>1</v>
          </cell>
          <cell r="E763">
            <v>1</v>
          </cell>
          <cell r="F763">
            <v>1</v>
          </cell>
          <cell r="G763">
            <v>0.94620000000000004</v>
          </cell>
        </row>
        <row r="764">
          <cell r="A764" t="str">
            <v xml:space="preserve">ASY/C17 </v>
          </cell>
          <cell r="B764">
            <v>125</v>
          </cell>
          <cell r="C764">
            <v>1</v>
          </cell>
          <cell r="D764">
            <v>1</v>
          </cell>
          <cell r="E764">
            <v>1</v>
          </cell>
          <cell r="F764">
            <v>1</v>
          </cell>
          <cell r="G764">
            <v>0.98399999999999999</v>
          </cell>
        </row>
        <row r="765">
          <cell r="A765" t="str">
            <v>DAL/A332</v>
          </cell>
          <cell r="B765">
            <v>124</v>
          </cell>
          <cell r="C765">
            <v>1</v>
          </cell>
          <cell r="D765">
            <v>1</v>
          </cell>
          <cell r="E765">
            <v>1</v>
          </cell>
          <cell r="F765">
            <v>1</v>
          </cell>
          <cell r="G765">
            <v>0.9758</v>
          </cell>
        </row>
        <row r="766">
          <cell r="A766" t="str">
            <v>KAL/B77L</v>
          </cell>
          <cell r="B766">
            <v>111</v>
          </cell>
          <cell r="C766">
            <v>1</v>
          </cell>
          <cell r="D766">
            <v>1</v>
          </cell>
          <cell r="E766">
            <v>1</v>
          </cell>
          <cell r="F766">
            <v>1</v>
          </cell>
          <cell r="G766">
            <v>0.99099999999999999</v>
          </cell>
        </row>
        <row r="767">
          <cell r="A767" t="str">
            <v>MIL/DC10</v>
          </cell>
          <cell r="B767">
            <v>109</v>
          </cell>
          <cell r="C767">
            <v>0.96330000000000005</v>
          </cell>
          <cell r="D767">
            <v>0.97250000000000003</v>
          </cell>
          <cell r="E767">
            <v>0.96330000000000005</v>
          </cell>
          <cell r="F767">
            <v>0.98170000000000002</v>
          </cell>
          <cell r="G767">
            <v>0.95409999999999995</v>
          </cell>
        </row>
        <row r="768">
          <cell r="A768" t="str">
            <v>CXA/B789</v>
          </cell>
          <cell r="B768">
            <v>108</v>
          </cell>
          <cell r="C768">
            <v>0.99070000000000003</v>
          </cell>
          <cell r="D768">
            <v>1</v>
          </cell>
          <cell r="E768">
            <v>0.99070000000000003</v>
          </cell>
          <cell r="F768">
            <v>1</v>
          </cell>
          <cell r="G768">
            <v>0.99070000000000003</v>
          </cell>
        </row>
        <row r="769">
          <cell r="A769" t="str">
            <v>QFA/A332</v>
          </cell>
          <cell r="B769">
            <v>106</v>
          </cell>
          <cell r="C769">
            <v>1</v>
          </cell>
          <cell r="D769">
            <v>1</v>
          </cell>
          <cell r="E769">
            <v>1</v>
          </cell>
          <cell r="F769">
            <v>1</v>
          </cell>
          <cell r="G769">
            <v>0.97170000000000001</v>
          </cell>
        </row>
        <row r="770">
          <cell r="A770" t="str">
            <v>DAL/B752</v>
          </cell>
          <cell r="B770">
            <v>105</v>
          </cell>
          <cell r="C770">
            <v>0.92379999999999995</v>
          </cell>
          <cell r="D770">
            <v>0.99050000000000005</v>
          </cell>
          <cell r="E770">
            <v>0.92379999999999995</v>
          </cell>
          <cell r="F770">
            <v>0.99050000000000005</v>
          </cell>
          <cell r="G770">
            <v>0.78100000000000003</v>
          </cell>
        </row>
        <row r="771">
          <cell r="A771" t="str">
            <v>CAO/B77L</v>
          </cell>
          <cell r="B771">
            <v>103</v>
          </cell>
          <cell r="C771">
            <v>1</v>
          </cell>
          <cell r="D771">
            <v>1</v>
          </cell>
          <cell r="E771">
            <v>1</v>
          </cell>
          <cell r="F771">
            <v>1</v>
          </cell>
          <cell r="G771">
            <v>1</v>
          </cell>
        </row>
        <row r="772">
          <cell r="A772" t="str">
            <v>CSN/B788</v>
          </cell>
          <cell r="B772">
            <v>103</v>
          </cell>
          <cell r="C772">
            <v>0.99029999999999996</v>
          </cell>
          <cell r="D772">
            <v>1</v>
          </cell>
          <cell r="E772">
            <v>0.99029999999999996</v>
          </cell>
          <cell r="F772">
            <v>1</v>
          </cell>
          <cell r="G772">
            <v>0.99029999999999996</v>
          </cell>
        </row>
        <row r="773">
          <cell r="A773" t="str">
            <v>WJA/B763</v>
          </cell>
          <cell r="B773">
            <v>94</v>
          </cell>
          <cell r="C773">
            <v>0.97870000000000001</v>
          </cell>
          <cell r="D773">
            <v>0.97870000000000001</v>
          </cell>
          <cell r="E773">
            <v>0.98939999999999995</v>
          </cell>
          <cell r="F773">
            <v>1</v>
          </cell>
          <cell r="G773">
            <v>0.95740000000000003</v>
          </cell>
        </row>
        <row r="774">
          <cell r="A774" t="str">
            <v>IGA/GL5T</v>
          </cell>
          <cell r="B774">
            <v>90</v>
          </cell>
          <cell r="C774">
            <v>0.9889</v>
          </cell>
          <cell r="D774">
            <v>0.9889</v>
          </cell>
          <cell r="E774">
            <v>0.9889</v>
          </cell>
          <cell r="F774">
            <v>1</v>
          </cell>
          <cell r="G774">
            <v>0.9778</v>
          </cell>
        </row>
        <row r="775">
          <cell r="A775" t="str">
            <v>TGW/B788</v>
          </cell>
          <cell r="B775">
            <v>90</v>
          </cell>
          <cell r="C775">
            <v>1</v>
          </cell>
          <cell r="D775">
            <v>1</v>
          </cell>
          <cell r="E775">
            <v>1</v>
          </cell>
          <cell r="F775">
            <v>1</v>
          </cell>
          <cell r="G775">
            <v>0.9889</v>
          </cell>
        </row>
        <row r="776">
          <cell r="A776" t="str">
            <v>PAC/B748</v>
          </cell>
          <cell r="B776">
            <v>87</v>
          </cell>
          <cell r="C776">
            <v>1</v>
          </cell>
          <cell r="D776">
            <v>1</v>
          </cell>
          <cell r="E776">
            <v>1</v>
          </cell>
          <cell r="F776">
            <v>1</v>
          </cell>
          <cell r="G776">
            <v>0.98850000000000005</v>
          </cell>
        </row>
        <row r="777">
          <cell r="A777" t="str">
            <v>JNA/B772</v>
          </cell>
          <cell r="B777">
            <v>87</v>
          </cell>
          <cell r="C777">
            <v>1</v>
          </cell>
          <cell r="D777">
            <v>1</v>
          </cell>
          <cell r="E777">
            <v>1</v>
          </cell>
          <cell r="F777">
            <v>1</v>
          </cell>
          <cell r="G777">
            <v>1</v>
          </cell>
        </row>
        <row r="778">
          <cell r="A778" t="str">
            <v>CHH/B789</v>
          </cell>
          <cell r="B778">
            <v>83</v>
          </cell>
          <cell r="C778">
            <v>0.97589999999999999</v>
          </cell>
          <cell r="D778">
            <v>1</v>
          </cell>
          <cell r="E778">
            <v>0.97589999999999999</v>
          </cell>
          <cell r="F778">
            <v>1</v>
          </cell>
          <cell r="G778">
            <v>0.96389999999999998</v>
          </cell>
        </row>
        <row r="779">
          <cell r="A779" t="str">
            <v>AAR/A333</v>
          </cell>
          <cell r="B779">
            <v>80</v>
          </cell>
          <cell r="C779">
            <v>1</v>
          </cell>
          <cell r="D779">
            <v>1</v>
          </cell>
          <cell r="E779">
            <v>1</v>
          </cell>
          <cell r="F779">
            <v>1</v>
          </cell>
          <cell r="G779">
            <v>0.98750000000000004</v>
          </cell>
        </row>
        <row r="780">
          <cell r="A780" t="str">
            <v>UAL/B738</v>
          </cell>
          <cell r="B780">
            <v>80</v>
          </cell>
          <cell r="C780">
            <v>0.96250000000000002</v>
          </cell>
          <cell r="D780">
            <v>1</v>
          </cell>
          <cell r="E780">
            <v>0.97499999999999998</v>
          </cell>
          <cell r="F780">
            <v>1</v>
          </cell>
          <cell r="G780">
            <v>0.86250000000000004</v>
          </cell>
        </row>
        <row r="781">
          <cell r="A781" t="str">
            <v>KAL/B772</v>
          </cell>
          <cell r="B781">
            <v>75</v>
          </cell>
          <cell r="C781">
            <v>0.98670000000000002</v>
          </cell>
          <cell r="D781">
            <v>0.98670000000000002</v>
          </cell>
          <cell r="E781">
            <v>0.98670000000000002</v>
          </cell>
          <cell r="F781">
            <v>0.98670000000000002</v>
          </cell>
          <cell r="G781">
            <v>0.97330000000000005</v>
          </cell>
        </row>
        <row r="782">
          <cell r="A782" t="str">
            <v>RCH/K35R</v>
          </cell>
          <cell r="B782">
            <v>74</v>
          </cell>
          <cell r="C782">
            <v>0.98650000000000004</v>
          </cell>
          <cell r="D782">
            <v>1</v>
          </cell>
          <cell r="E782">
            <v>0.98650000000000004</v>
          </cell>
          <cell r="F782">
            <v>1</v>
          </cell>
          <cell r="G782">
            <v>0.93240000000000001</v>
          </cell>
        </row>
        <row r="783">
          <cell r="A783" t="str">
            <v>IGA/FA7X</v>
          </cell>
          <cell r="B783">
            <v>73</v>
          </cell>
          <cell r="C783">
            <v>0.98629999999999995</v>
          </cell>
          <cell r="D783">
            <v>1</v>
          </cell>
          <cell r="E783">
            <v>0.98629999999999995</v>
          </cell>
          <cell r="F783">
            <v>1</v>
          </cell>
          <cell r="G783">
            <v>0.91779999999999995</v>
          </cell>
        </row>
        <row r="784">
          <cell r="A784" t="str">
            <v>CCA/A333</v>
          </cell>
          <cell r="B784">
            <v>68</v>
          </cell>
          <cell r="C784">
            <v>0.98529999999999995</v>
          </cell>
          <cell r="D784">
            <v>1</v>
          </cell>
          <cell r="E784">
            <v>0.98529999999999995</v>
          </cell>
          <cell r="F784">
            <v>1</v>
          </cell>
          <cell r="G784">
            <v>0.98529999999999995</v>
          </cell>
        </row>
        <row r="785">
          <cell r="A785" t="str">
            <v>EVA/B744</v>
          </cell>
          <cell r="B785">
            <v>67</v>
          </cell>
          <cell r="C785">
            <v>1</v>
          </cell>
          <cell r="D785">
            <v>1</v>
          </cell>
          <cell r="E785">
            <v>1</v>
          </cell>
          <cell r="F785">
            <v>1</v>
          </cell>
          <cell r="G785">
            <v>1</v>
          </cell>
        </row>
        <row r="786">
          <cell r="A786" t="str">
            <v>IGA/CL60</v>
          </cell>
          <cell r="B786">
            <v>67</v>
          </cell>
          <cell r="C786">
            <v>0.98509999999999998</v>
          </cell>
          <cell r="D786">
            <v>1</v>
          </cell>
          <cell r="E786">
            <v>0.98509999999999998</v>
          </cell>
          <cell r="F786">
            <v>1</v>
          </cell>
          <cell r="G786">
            <v>0.98509999999999998</v>
          </cell>
        </row>
        <row r="787">
          <cell r="A787" t="str">
            <v>MIL/GLF4</v>
          </cell>
          <cell r="B787">
            <v>67</v>
          </cell>
          <cell r="C787">
            <v>0.94030000000000002</v>
          </cell>
          <cell r="D787">
            <v>0.98509999999999998</v>
          </cell>
          <cell r="E787">
            <v>0.95520000000000005</v>
          </cell>
          <cell r="F787">
            <v>1</v>
          </cell>
          <cell r="G787">
            <v>0.86570000000000003</v>
          </cell>
        </row>
        <row r="788">
          <cell r="A788" t="str">
            <v>KAL/A332</v>
          </cell>
          <cell r="B788">
            <v>64</v>
          </cell>
          <cell r="C788">
            <v>1</v>
          </cell>
          <cell r="D788">
            <v>1</v>
          </cell>
          <cell r="E788">
            <v>1</v>
          </cell>
          <cell r="F788">
            <v>1</v>
          </cell>
          <cell r="G788">
            <v>0.98440000000000005</v>
          </cell>
        </row>
        <row r="789">
          <cell r="A789" t="str">
            <v>OAE/B763</v>
          </cell>
          <cell r="B789">
            <v>60</v>
          </cell>
          <cell r="C789">
            <v>1</v>
          </cell>
          <cell r="D789">
            <v>1</v>
          </cell>
          <cell r="E789">
            <v>1</v>
          </cell>
          <cell r="F789">
            <v>1</v>
          </cell>
          <cell r="G789">
            <v>0.91669999999999996</v>
          </cell>
        </row>
        <row r="790">
          <cell r="A790" t="str">
            <v>CCA/B748</v>
          </cell>
          <cell r="B790">
            <v>58</v>
          </cell>
          <cell r="C790">
            <v>0.98280000000000001</v>
          </cell>
          <cell r="D790">
            <v>1</v>
          </cell>
          <cell r="E790">
            <v>0.98280000000000001</v>
          </cell>
          <cell r="F790">
            <v>1</v>
          </cell>
          <cell r="G790">
            <v>0.94830000000000003</v>
          </cell>
        </row>
        <row r="791">
          <cell r="A791" t="str">
            <v>EVA/A332</v>
          </cell>
          <cell r="B791">
            <v>58</v>
          </cell>
          <cell r="C791">
            <v>1</v>
          </cell>
          <cell r="D791">
            <v>1</v>
          </cell>
          <cell r="E791">
            <v>1</v>
          </cell>
          <cell r="F791">
            <v>1</v>
          </cell>
          <cell r="G791">
            <v>0.94830000000000003</v>
          </cell>
        </row>
        <row r="792">
          <cell r="A792" t="str">
            <v>NCA/B744</v>
          </cell>
          <cell r="B792">
            <v>56</v>
          </cell>
          <cell r="C792">
            <v>1</v>
          </cell>
          <cell r="D792">
            <v>1</v>
          </cell>
          <cell r="E792">
            <v>1</v>
          </cell>
          <cell r="F792">
            <v>1</v>
          </cell>
          <cell r="G792">
            <v>1</v>
          </cell>
        </row>
        <row r="793">
          <cell r="A793" t="str">
            <v>UPS/B748</v>
          </cell>
          <cell r="B793">
            <v>54</v>
          </cell>
          <cell r="C793">
            <v>1</v>
          </cell>
          <cell r="D793">
            <v>1</v>
          </cell>
          <cell r="E793">
            <v>1</v>
          </cell>
          <cell r="F793">
            <v>1</v>
          </cell>
          <cell r="G793">
            <v>1</v>
          </cell>
        </row>
        <row r="794">
          <cell r="A794" t="str">
            <v>CCA/B77W</v>
          </cell>
          <cell r="B794">
            <v>52</v>
          </cell>
          <cell r="C794">
            <v>0.98080000000000001</v>
          </cell>
          <cell r="D794">
            <v>0.98080000000000001</v>
          </cell>
          <cell r="E794">
            <v>0.98080000000000001</v>
          </cell>
          <cell r="F794">
            <v>0.98080000000000001</v>
          </cell>
          <cell r="G794">
            <v>0.96150000000000002</v>
          </cell>
        </row>
        <row r="795">
          <cell r="A795" t="str">
            <v>IGA/K35R</v>
          </cell>
          <cell r="B795">
            <v>50</v>
          </cell>
          <cell r="C795">
            <v>1</v>
          </cell>
          <cell r="D795">
            <v>1</v>
          </cell>
          <cell r="E795">
            <v>1</v>
          </cell>
          <cell r="F795">
            <v>1</v>
          </cell>
          <cell r="G795">
            <v>0.92</v>
          </cell>
        </row>
        <row r="796">
          <cell r="A796" t="str">
            <v>CHH/B788</v>
          </cell>
          <cell r="B796">
            <v>49</v>
          </cell>
          <cell r="C796">
            <v>0.97960000000000003</v>
          </cell>
          <cell r="D796">
            <v>0.97960000000000003</v>
          </cell>
          <cell r="E796">
            <v>0.97960000000000003</v>
          </cell>
          <cell r="F796">
            <v>0.97960000000000003</v>
          </cell>
          <cell r="G796">
            <v>1</v>
          </cell>
        </row>
        <row r="797">
          <cell r="A797" t="str">
            <v>UAL/XXXX</v>
          </cell>
          <cell r="B797">
            <v>49</v>
          </cell>
          <cell r="C797">
            <v>1</v>
          </cell>
          <cell r="D797">
            <v>1</v>
          </cell>
          <cell r="E797">
            <v>1</v>
          </cell>
          <cell r="F797">
            <v>1</v>
          </cell>
          <cell r="G797">
            <v>0.97960000000000003</v>
          </cell>
        </row>
        <row r="798">
          <cell r="A798" t="str">
            <v>UAL/B737</v>
          </cell>
          <cell r="B798">
            <v>49</v>
          </cell>
          <cell r="C798">
            <v>0.95920000000000005</v>
          </cell>
          <cell r="D798">
            <v>1</v>
          </cell>
          <cell r="E798">
            <v>0.95920000000000005</v>
          </cell>
          <cell r="F798">
            <v>1</v>
          </cell>
          <cell r="G798">
            <v>0.91839999999999999</v>
          </cell>
        </row>
        <row r="799">
          <cell r="A799" t="str">
            <v>VRD/A320</v>
          </cell>
          <cell r="B799">
            <v>48</v>
          </cell>
          <cell r="C799">
            <v>0.97919999999999996</v>
          </cell>
          <cell r="D799">
            <v>1</v>
          </cell>
          <cell r="E799">
            <v>0.97919999999999996</v>
          </cell>
          <cell r="F799">
            <v>1</v>
          </cell>
          <cell r="G799">
            <v>0.91669999999999996</v>
          </cell>
        </row>
        <row r="800">
          <cell r="A800" t="str">
            <v>UPS/B74I</v>
          </cell>
          <cell r="B800">
            <v>48</v>
          </cell>
          <cell r="C800">
            <v>0.9375</v>
          </cell>
          <cell r="D800">
            <v>0.97919999999999996</v>
          </cell>
          <cell r="E800">
            <v>0.9375</v>
          </cell>
          <cell r="F800">
            <v>1</v>
          </cell>
          <cell r="G800">
            <v>0.9375</v>
          </cell>
        </row>
        <row r="801">
          <cell r="A801" t="str">
            <v>ASA/A321</v>
          </cell>
          <cell r="B801">
            <v>42</v>
          </cell>
          <cell r="C801">
            <v>0.92859999999999998</v>
          </cell>
          <cell r="D801">
            <v>1</v>
          </cell>
          <cell r="E801">
            <v>1</v>
          </cell>
          <cell r="F801">
            <v>1</v>
          </cell>
          <cell r="G801">
            <v>0.85709999999999997</v>
          </cell>
        </row>
        <row r="802">
          <cell r="A802" t="str">
            <v>IGA/CL35</v>
          </cell>
          <cell r="B802">
            <v>40</v>
          </cell>
          <cell r="C802">
            <v>0.97499999999999998</v>
          </cell>
          <cell r="D802">
            <v>1</v>
          </cell>
          <cell r="E802">
            <v>0.97499999999999998</v>
          </cell>
          <cell r="F802">
            <v>1</v>
          </cell>
          <cell r="G802">
            <v>0.97499999999999998</v>
          </cell>
        </row>
        <row r="803">
          <cell r="A803" t="str">
            <v>GTI/BLCF</v>
          </cell>
          <cell r="B803">
            <v>40</v>
          </cell>
          <cell r="C803">
            <v>0.97499999999999998</v>
          </cell>
          <cell r="D803">
            <v>0.97499999999999998</v>
          </cell>
          <cell r="E803">
            <v>1</v>
          </cell>
          <cell r="F803">
            <v>1</v>
          </cell>
          <cell r="G803">
            <v>0.875</v>
          </cell>
        </row>
        <row r="804">
          <cell r="A804" t="str">
            <v>VJT/GLEX</v>
          </cell>
          <cell r="B804">
            <v>37</v>
          </cell>
          <cell r="C804">
            <v>0.97299999999999998</v>
          </cell>
          <cell r="D804">
            <v>1</v>
          </cell>
          <cell r="E804">
            <v>1</v>
          </cell>
          <cell r="F804">
            <v>1</v>
          </cell>
          <cell r="G804">
            <v>0.97299999999999998</v>
          </cell>
        </row>
        <row r="805">
          <cell r="A805" t="str">
            <v>PAC/B763</v>
          </cell>
          <cell r="B805">
            <v>36</v>
          </cell>
          <cell r="C805">
            <v>1</v>
          </cell>
          <cell r="D805">
            <v>1</v>
          </cell>
          <cell r="E805">
            <v>1</v>
          </cell>
          <cell r="F805">
            <v>1</v>
          </cell>
          <cell r="G805">
            <v>0.97219999999999995</v>
          </cell>
        </row>
        <row r="806">
          <cell r="A806" t="str">
            <v>ASY/A332</v>
          </cell>
          <cell r="B806">
            <v>36</v>
          </cell>
          <cell r="C806">
            <v>1</v>
          </cell>
          <cell r="D806">
            <v>1</v>
          </cell>
          <cell r="E806">
            <v>1</v>
          </cell>
          <cell r="F806">
            <v>1</v>
          </cell>
          <cell r="G806">
            <v>0.97219999999999995</v>
          </cell>
        </row>
        <row r="807">
          <cell r="A807" t="str">
            <v>CXA/B788</v>
          </cell>
          <cell r="B807">
            <v>35</v>
          </cell>
          <cell r="C807">
            <v>1</v>
          </cell>
          <cell r="D807">
            <v>1</v>
          </cell>
          <cell r="E807">
            <v>1</v>
          </cell>
          <cell r="F807">
            <v>1</v>
          </cell>
          <cell r="G807">
            <v>1</v>
          </cell>
        </row>
        <row r="808">
          <cell r="A808" t="str">
            <v>ACA/B763</v>
          </cell>
          <cell r="B808">
            <v>34</v>
          </cell>
          <cell r="C808">
            <v>0.97060000000000002</v>
          </cell>
          <cell r="D808">
            <v>1</v>
          </cell>
          <cell r="E808">
            <v>1</v>
          </cell>
          <cell r="F808">
            <v>1</v>
          </cell>
          <cell r="G808">
            <v>0.97060000000000002</v>
          </cell>
        </row>
        <row r="809">
          <cell r="A809" t="str">
            <v>CES/A333</v>
          </cell>
          <cell r="B809">
            <v>31</v>
          </cell>
          <cell r="C809">
            <v>1</v>
          </cell>
          <cell r="D809">
            <v>1</v>
          </cell>
          <cell r="E809">
            <v>1</v>
          </cell>
          <cell r="F809">
            <v>1</v>
          </cell>
          <cell r="G809">
            <v>0.9677</v>
          </cell>
        </row>
        <row r="810">
          <cell r="A810" t="str">
            <v>EJM/GLF5</v>
          </cell>
          <cell r="B810">
            <v>31</v>
          </cell>
          <cell r="C810">
            <v>1</v>
          </cell>
          <cell r="D810">
            <v>1</v>
          </cell>
          <cell r="E810">
            <v>1</v>
          </cell>
          <cell r="F810">
            <v>1</v>
          </cell>
          <cell r="G810">
            <v>0.80649999999999999</v>
          </cell>
        </row>
        <row r="811">
          <cell r="A811" t="str">
            <v>IGA/F900</v>
          </cell>
          <cell r="B811">
            <v>29</v>
          </cell>
          <cell r="C811">
            <v>1</v>
          </cell>
          <cell r="D811">
            <v>1</v>
          </cell>
          <cell r="E811">
            <v>1</v>
          </cell>
          <cell r="F811">
            <v>1</v>
          </cell>
          <cell r="G811">
            <v>0.8276</v>
          </cell>
        </row>
        <row r="812">
          <cell r="A812" t="str">
            <v xml:space="preserve">IGA/C17 </v>
          </cell>
          <cell r="B812">
            <v>29</v>
          </cell>
          <cell r="C812">
            <v>1</v>
          </cell>
          <cell r="D812">
            <v>1</v>
          </cell>
          <cell r="E812">
            <v>1</v>
          </cell>
          <cell r="F812">
            <v>1</v>
          </cell>
          <cell r="G812">
            <v>0.93100000000000005</v>
          </cell>
        </row>
        <row r="813">
          <cell r="A813" t="str">
            <v>OAE/B762</v>
          </cell>
          <cell r="B813">
            <v>29</v>
          </cell>
          <cell r="C813">
            <v>0.96550000000000002</v>
          </cell>
          <cell r="D813">
            <v>0.96550000000000002</v>
          </cell>
          <cell r="E813">
            <v>0.96550000000000002</v>
          </cell>
          <cell r="F813">
            <v>1</v>
          </cell>
          <cell r="G813">
            <v>0.93100000000000005</v>
          </cell>
        </row>
        <row r="814">
          <cell r="A814" t="str">
            <v>CPA/B748</v>
          </cell>
          <cell r="B814">
            <v>28</v>
          </cell>
          <cell r="C814">
            <v>0.92859999999999998</v>
          </cell>
          <cell r="D814">
            <v>0.96430000000000005</v>
          </cell>
          <cell r="E814">
            <v>0.92859999999999998</v>
          </cell>
          <cell r="F814">
            <v>0.96430000000000005</v>
          </cell>
          <cell r="G814">
            <v>0.96430000000000005</v>
          </cell>
        </row>
        <row r="815">
          <cell r="A815" t="str">
            <v>ANZ/A343</v>
          </cell>
          <cell r="B815">
            <v>28</v>
          </cell>
          <cell r="C815">
            <v>1</v>
          </cell>
          <cell r="D815">
            <v>1</v>
          </cell>
          <cell r="E815">
            <v>1</v>
          </cell>
          <cell r="F815">
            <v>1</v>
          </cell>
          <cell r="G815">
            <v>0.92859999999999998</v>
          </cell>
        </row>
        <row r="816">
          <cell r="A816" t="str">
            <v>IGA/XXXX</v>
          </cell>
          <cell r="B816">
            <v>27</v>
          </cell>
          <cell r="C816">
            <v>1</v>
          </cell>
          <cell r="D816">
            <v>1</v>
          </cell>
          <cell r="E816">
            <v>1</v>
          </cell>
          <cell r="F816">
            <v>1</v>
          </cell>
          <cell r="G816">
            <v>0.85189999999999999</v>
          </cell>
        </row>
        <row r="817">
          <cell r="A817" t="str">
            <v>CAL/A333</v>
          </cell>
          <cell r="B817">
            <v>26</v>
          </cell>
          <cell r="C817">
            <v>1</v>
          </cell>
          <cell r="D817">
            <v>1</v>
          </cell>
          <cell r="E817">
            <v>1</v>
          </cell>
          <cell r="F817">
            <v>1</v>
          </cell>
          <cell r="G817">
            <v>1</v>
          </cell>
        </row>
        <row r="818">
          <cell r="A818" t="str">
            <v>MIL/GLF5</v>
          </cell>
          <cell r="B818">
            <v>25</v>
          </cell>
          <cell r="C818">
            <v>0.88</v>
          </cell>
          <cell r="D818">
            <v>0.92</v>
          </cell>
          <cell r="E818">
            <v>0.88</v>
          </cell>
          <cell r="F818">
            <v>0.92</v>
          </cell>
          <cell r="G818">
            <v>0.88</v>
          </cell>
        </row>
        <row r="819">
          <cell r="A819" t="str">
            <v>GTI/B763</v>
          </cell>
          <cell r="B819">
            <v>24</v>
          </cell>
          <cell r="C819">
            <v>1</v>
          </cell>
          <cell r="D819">
            <v>1</v>
          </cell>
          <cell r="E819">
            <v>1</v>
          </cell>
          <cell r="F819">
            <v>1</v>
          </cell>
          <cell r="G819">
            <v>0.91669999999999996</v>
          </cell>
        </row>
        <row r="820">
          <cell r="A820" t="str">
            <v>CSC/A333</v>
          </cell>
          <cell r="B820">
            <v>23</v>
          </cell>
          <cell r="C820">
            <v>1</v>
          </cell>
          <cell r="D820">
            <v>1</v>
          </cell>
          <cell r="E820">
            <v>1</v>
          </cell>
          <cell r="F820">
            <v>1</v>
          </cell>
          <cell r="G820">
            <v>0.95650000000000002</v>
          </cell>
        </row>
        <row r="821">
          <cell r="A821" t="str">
            <v>OAE/B772</v>
          </cell>
          <cell r="B821">
            <v>23</v>
          </cell>
          <cell r="C821">
            <v>0.95650000000000002</v>
          </cell>
          <cell r="D821">
            <v>0.95650000000000002</v>
          </cell>
          <cell r="E821">
            <v>0.95650000000000002</v>
          </cell>
          <cell r="F821">
            <v>0.95650000000000002</v>
          </cell>
          <cell r="G821">
            <v>0.95650000000000002</v>
          </cell>
        </row>
        <row r="822">
          <cell r="A822" t="str">
            <v>KAY/A319</v>
          </cell>
          <cell r="B822">
            <v>21</v>
          </cell>
          <cell r="C822">
            <v>1</v>
          </cell>
          <cell r="D822">
            <v>1</v>
          </cell>
          <cell r="E822">
            <v>1</v>
          </cell>
          <cell r="F822">
            <v>1</v>
          </cell>
          <cell r="G822">
            <v>0.90480000000000005</v>
          </cell>
        </row>
        <row r="823">
          <cell r="A823" t="str">
            <v>FBU/A359</v>
          </cell>
          <cell r="B823">
            <v>21</v>
          </cell>
          <cell r="C823">
            <v>1</v>
          </cell>
          <cell r="D823">
            <v>1</v>
          </cell>
          <cell r="E823">
            <v>1</v>
          </cell>
          <cell r="F823">
            <v>1</v>
          </cell>
          <cell r="G823">
            <v>1</v>
          </cell>
        </row>
        <row r="824">
          <cell r="A824" t="str">
            <v>TWY/GLEX</v>
          </cell>
          <cell r="B824">
            <v>20</v>
          </cell>
          <cell r="C824">
            <v>0.95</v>
          </cell>
          <cell r="D824">
            <v>1</v>
          </cell>
          <cell r="E824">
            <v>0.95</v>
          </cell>
          <cell r="F824">
            <v>1</v>
          </cell>
          <cell r="G824">
            <v>0.95</v>
          </cell>
        </row>
        <row r="825">
          <cell r="A825" t="str">
            <v>RKS/GLF6</v>
          </cell>
          <cell r="B825">
            <v>20</v>
          </cell>
          <cell r="C825">
            <v>1</v>
          </cell>
          <cell r="D825">
            <v>1</v>
          </cell>
          <cell r="E825">
            <v>1</v>
          </cell>
          <cell r="F825">
            <v>1</v>
          </cell>
          <cell r="G825">
            <v>0.95</v>
          </cell>
        </row>
        <row r="826">
          <cell r="A826" t="str">
            <v>VRD/A321</v>
          </cell>
          <cell r="B826">
            <v>19</v>
          </cell>
          <cell r="C826">
            <v>1</v>
          </cell>
          <cell r="D826">
            <v>1</v>
          </cell>
          <cell r="E826">
            <v>1</v>
          </cell>
          <cell r="F826">
            <v>1</v>
          </cell>
          <cell r="G826">
            <v>0.89470000000000005</v>
          </cell>
        </row>
        <row r="827">
          <cell r="A827" t="str">
            <v>DAL/B75F</v>
          </cell>
          <cell r="B827">
            <v>19</v>
          </cell>
          <cell r="C827">
            <v>1</v>
          </cell>
          <cell r="D827">
            <v>1</v>
          </cell>
          <cell r="E827">
            <v>1</v>
          </cell>
          <cell r="F827">
            <v>1</v>
          </cell>
          <cell r="G827">
            <v>1</v>
          </cell>
        </row>
        <row r="828">
          <cell r="A828" t="str">
            <v>AIC/B77W</v>
          </cell>
          <cell r="B828">
            <v>19</v>
          </cell>
          <cell r="C828">
            <v>1</v>
          </cell>
          <cell r="D828">
            <v>1</v>
          </cell>
          <cell r="E828">
            <v>1</v>
          </cell>
          <cell r="F828">
            <v>1</v>
          </cell>
          <cell r="G828">
            <v>1</v>
          </cell>
        </row>
        <row r="829">
          <cell r="A829" t="str">
            <v>CRK/A333</v>
          </cell>
          <cell r="B829">
            <v>18</v>
          </cell>
          <cell r="C829">
            <v>1</v>
          </cell>
          <cell r="D829">
            <v>1</v>
          </cell>
          <cell r="E829">
            <v>1</v>
          </cell>
          <cell r="F829">
            <v>1</v>
          </cell>
          <cell r="G829">
            <v>0.94440000000000002</v>
          </cell>
        </row>
        <row r="830">
          <cell r="A830" t="str">
            <v>UPS/B763</v>
          </cell>
          <cell r="B830">
            <v>16</v>
          </cell>
          <cell r="C830">
            <v>1</v>
          </cell>
          <cell r="D830">
            <v>1</v>
          </cell>
          <cell r="E830">
            <v>1</v>
          </cell>
          <cell r="F830">
            <v>1</v>
          </cell>
          <cell r="G830">
            <v>1</v>
          </cell>
        </row>
        <row r="831">
          <cell r="A831" t="str">
            <v>MIL/C135</v>
          </cell>
          <cell r="B831">
            <v>16</v>
          </cell>
          <cell r="C831">
            <v>0.875</v>
          </cell>
          <cell r="D831">
            <v>1</v>
          </cell>
          <cell r="E831">
            <v>0.875</v>
          </cell>
          <cell r="F831">
            <v>1</v>
          </cell>
          <cell r="G831">
            <v>0.875</v>
          </cell>
        </row>
        <row r="832">
          <cell r="A832" t="str">
            <v>IGA/F2TH</v>
          </cell>
          <cell r="B832">
            <v>14</v>
          </cell>
          <cell r="C832">
            <v>1</v>
          </cell>
          <cell r="D832">
            <v>1</v>
          </cell>
          <cell r="E832">
            <v>1</v>
          </cell>
          <cell r="F832">
            <v>1</v>
          </cell>
          <cell r="G832">
            <v>1</v>
          </cell>
        </row>
        <row r="833">
          <cell r="A833" t="str">
            <v>MIL/B752</v>
          </cell>
          <cell r="B833">
            <v>14</v>
          </cell>
          <cell r="C833">
            <v>1</v>
          </cell>
          <cell r="D833">
            <v>1</v>
          </cell>
          <cell r="E833">
            <v>1</v>
          </cell>
          <cell r="F833">
            <v>1</v>
          </cell>
          <cell r="G833">
            <v>1</v>
          </cell>
        </row>
        <row r="834">
          <cell r="A834" t="str">
            <v>UPS/B76N</v>
          </cell>
          <cell r="B834">
            <v>13</v>
          </cell>
          <cell r="C834">
            <v>1</v>
          </cell>
          <cell r="D834">
            <v>1</v>
          </cell>
          <cell r="E834">
            <v>1</v>
          </cell>
          <cell r="F834">
            <v>1</v>
          </cell>
          <cell r="G834">
            <v>0.84619999999999995</v>
          </cell>
        </row>
        <row r="835">
          <cell r="A835" t="str">
            <v>RKS/GLEX</v>
          </cell>
          <cell r="B835">
            <v>13</v>
          </cell>
          <cell r="C835">
            <v>1</v>
          </cell>
          <cell r="D835">
            <v>1</v>
          </cell>
          <cell r="E835">
            <v>1</v>
          </cell>
          <cell r="F835">
            <v>1</v>
          </cell>
          <cell r="G835">
            <v>1</v>
          </cell>
        </row>
        <row r="836">
          <cell r="A836" t="str">
            <v>KIW/C130</v>
          </cell>
          <cell r="B836">
            <v>13</v>
          </cell>
          <cell r="C836">
            <v>1</v>
          </cell>
          <cell r="D836">
            <v>1</v>
          </cell>
          <cell r="E836">
            <v>1</v>
          </cell>
          <cell r="F836">
            <v>1</v>
          </cell>
          <cell r="G836">
            <v>1</v>
          </cell>
        </row>
        <row r="837">
          <cell r="A837" t="str">
            <v>EDG/GLF5</v>
          </cell>
          <cell r="B837">
            <v>11</v>
          </cell>
          <cell r="C837">
            <v>0.90910000000000002</v>
          </cell>
          <cell r="D837">
            <v>1</v>
          </cell>
          <cell r="E837">
            <v>0.90910000000000002</v>
          </cell>
          <cell r="F837">
            <v>1</v>
          </cell>
          <cell r="G837">
            <v>0.90910000000000002</v>
          </cell>
        </row>
        <row r="838">
          <cell r="A838" t="str">
            <v>TWY/GLF6</v>
          </cell>
          <cell r="B838">
            <v>11</v>
          </cell>
          <cell r="C838">
            <v>1</v>
          </cell>
          <cell r="D838">
            <v>1</v>
          </cell>
          <cell r="E838">
            <v>1</v>
          </cell>
          <cell r="F838">
            <v>1</v>
          </cell>
          <cell r="G838">
            <v>1</v>
          </cell>
        </row>
        <row r="839">
          <cell r="A839" t="str">
            <v xml:space="preserve">MIL/C5  </v>
          </cell>
          <cell r="B839">
            <v>11</v>
          </cell>
          <cell r="C839">
            <v>0.90910000000000002</v>
          </cell>
          <cell r="D839">
            <v>1</v>
          </cell>
          <cell r="E839">
            <v>0.90910000000000002</v>
          </cell>
          <cell r="F839">
            <v>1</v>
          </cell>
          <cell r="G839">
            <v>0.90910000000000002</v>
          </cell>
        </row>
        <row r="840">
          <cell r="A840" t="str">
            <v>KIW/B752</v>
          </cell>
          <cell r="B840">
            <v>11</v>
          </cell>
          <cell r="C840">
            <v>1</v>
          </cell>
          <cell r="D840">
            <v>1</v>
          </cell>
          <cell r="E840">
            <v>1</v>
          </cell>
          <cell r="F840">
            <v>1</v>
          </cell>
          <cell r="G840">
            <v>1</v>
          </cell>
        </row>
        <row r="841">
          <cell r="A841" t="str">
            <v>TWY/F900</v>
          </cell>
          <cell r="B841">
            <v>10</v>
          </cell>
          <cell r="C841">
            <v>0.9</v>
          </cell>
          <cell r="D841">
            <v>1</v>
          </cell>
          <cell r="E841">
            <v>0.9</v>
          </cell>
          <cell r="F841">
            <v>1</v>
          </cell>
          <cell r="G841">
            <v>0.9</v>
          </cell>
        </row>
        <row r="842">
          <cell r="A842" t="str">
            <v>LXJ/GLF4</v>
          </cell>
          <cell r="B842">
            <v>10</v>
          </cell>
          <cell r="C842">
            <v>1</v>
          </cell>
          <cell r="D842">
            <v>1</v>
          </cell>
          <cell r="E842">
            <v>1</v>
          </cell>
          <cell r="F842">
            <v>1</v>
          </cell>
          <cell r="G842">
            <v>0.9</v>
          </cell>
        </row>
        <row r="843">
          <cell r="A843" t="str">
            <v>CNV/GLF4</v>
          </cell>
          <cell r="B843">
            <v>10</v>
          </cell>
          <cell r="C843">
            <v>1</v>
          </cell>
          <cell r="D843">
            <v>1</v>
          </cell>
          <cell r="E843">
            <v>1</v>
          </cell>
          <cell r="F843">
            <v>1</v>
          </cell>
          <cell r="G843">
            <v>1</v>
          </cell>
        </row>
        <row r="844">
          <cell r="A844" t="str">
            <v>MIL/DC87</v>
          </cell>
          <cell r="B844">
            <v>10</v>
          </cell>
          <cell r="C844">
            <v>0.9</v>
          </cell>
          <cell r="D844">
            <v>1</v>
          </cell>
          <cell r="E844">
            <v>0.9</v>
          </cell>
          <cell r="F844">
            <v>1</v>
          </cell>
          <cell r="G844">
            <v>0.8</v>
          </cell>
        </row>
        <row r="845">
          <cell r="A845" t="str">
            <v>BOX/B77L</v>
          </cell>
          <cell r="B845">
            <v>9</v>
          </cell>
          <cell r="C845">
            <v>1</v>
          </cell>
          <cell r="D845">
            <v>1</v>
          </cell>
          <cell r="E845">
            <v>1</v>
          </cell>
          <cell r="F845">
            <v>1</v>
          </cell>
          <cell r="G845">
            <v>1</v>
          </cell>
        </row>
        <row r="846">
          <cell r="A846" t="str">
            <v>ULA/FA7X</v>
          </cell>
          <cell r="B846">
            <v>9</v>
          </cell>
          <cell r="C846">
            <v>0.88890000000000002</v>
          </cell>
          <cell r="D846">
            <v>0.88890000000000002</v>
          </cell>
          <cell r="E846">
            <v>1</v>
          </cell>
          <cell r="F846">
            <v>0.88890000000000002</v>
          </cell>
          <cell r="G846">
            <v>0.88890000000000002</v>
          </cell>
        </row>
        <row r="847">
          <cell r="A847" t="str">
            <v>ABW/B748</v>
          </cell>
          <cell r="B847">
            <v>9</v>
          </cell>
          <cell r="C847">
            <v>1</v>
          </cell>
          <cell r="D847">
            <v>1</v>
          </cell>
          <cell r="E847">
            <v>1</v>
          </cell>
          <cell r="F847">
            <v>1</v>
          </cell>
          <cell r="G847">
            <v>1</v>
          </cell>
        </row>
        <row r="848">
          <cell r="A848" t="str">
            <v>UPS/B76H</v>
          </cell>
          <cell r="B848">
            <v>9</v>
          </cell>
          <cell r="C848">
            <v>1</v>
          </cell>
          <cell r="D848">
            <v>1</v>
          </cell>
          <cell r="E848">
            <v>1</v>
          </cell>
          <cell r="F848">
            <v>1</v>
          </cell>
          <cell r="G848">
            <v>1</v>
          </cell>
        </row>
        <row r="849">
          <cell r="A849" t="str">
            <v>CBJ/A332</v>
          </cell>
          <cell r="B849">
            <v>9</v>
          </cell>
          <cell r="C849">
            <v>1</v>
          </cell>
          <cell r="D849">
            <v>1</v>
          </cell>
          <cell r="E849">
            <v>1</v>
          </cell>
          <cell r="F849">
            <v>1</v>
          </cell>
          <cell r="G849">
            <v>1</v>
          </cell>
        </row>
        <row r="850">
          <cell r="A850" t="str">
            <v>KAL/B744</v>
          </cell>
          <cell r="B850">
            <v>9</v>
          </cell>
          <cell r="C850">
            <v>1</v>
          </cell>
          <cell r="D850">
            <v>1</v>
          </cell>
          <cell r="E850">
            <v>1</v>
          </cell>
          <cell r="F850">
            <v>1</v>
          </cell>
          <cell r="G850">
            <v>1</v>
          </cell>
        </row>
        <row r="851">
          <cell r="A851" t="str">
            <v>KAI/GLF4</v>
          </cell>
          <cell r="B851">
            <v>9</v>
          </cell>
          <cell r="C851">
            <v>1</v>
          </cell>
          <cell r="D851">
            <v>1</v>
          </cell>
          <cell r="E851">
            <v>1</v>
          </cell>
          <cell r="F851">
            <v>1</v>
          </cell>
          <cell r="G851">
            <v>1</v>
          </cell>
        </row>
        <row r="852">
          <cell r="A852" t="str">
            <v>JAS/GL5T</v>
          </cell>
          <cell r="B852">
            <v>8</v>
          </cell>
          <cell r="C852">
            <v>1</v>
          </cell>
          <cell r="D852">
            <v>1</v>
          </cell>
          <cell r="E852">
            <v>1</v>
          </cell>
          <cell r="F852">
            <v>1</v>
          </cell>
          <cell r="G852">
            <v>1</v>
          </cell>
        </row>
        <row r="853">
          <cell r="A853" t="str">
            <v>SJJ/CL60</v>
          </cell>
          <cell r="B853">
            <v>8</v>
          </cell>
          <cell r="C853">
            <v>0.875</v>
          </cell>
          <cell r="D853">
            <v>0.875</v>
          </cell>
          <cell r="E853">
            <v>1</v>
          </cell>
          <cell r="F853">
            <v>0.875</v>
          </cell>
          <cell r="G853">
            <v>1</v>
          </cell>
        </row>
        <row r="854">
          <cell r="A854" t="str">
            <v>KAL/B773</v>
          </cell>
          <cell r="B854">
            <v>8</v>
          </cell>
          <cell r="C854">
            <v>0.875</v>
          </cell>
          <cell r="D854">
            <v>1</v>
          </cell>
          <cell r="E854">
            <v>1</v>
          </cell>
          <cell r="F854">
            <v>1</v>
          </cell>
          <cell r="G854">
            <v>0.875</v>
          </cell>
        </row>
        <row r="855">
          <cell r="A855" t="str">
            <v>BWJ/GLF5</v>
          </cell>
          <cell r="B855">
            <v>7</v>
          </cell>
          <cell r="C855">
            <v>1</v>
          </cell>
          <cell r="D855">
            <v>1</v>
          </cell>
          <cell r="E855">
            <v>1</v>
          </cell>
          <cell r="F855">
            <v>1</v>
          </cell>
          <cell r="G85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workbookViewId="0"/>
  </sheetViews>
  <sheetFormatPr defaultRowHeight="14.5" x14ac:dyDescent="0.35"/>
  <cols>
    <col min="2" max="2" width="22.453125" customWidth="1"/>
    <col min="3" max="3" width="16" customWidth="1"/>
    <col min="4" max="4" width="12" customWidth="1"/>
    <col min="5" max="5" width="11.7265625" customWidth="1"/>
    <col min="6" max="6" width="14.1796875" customWidth="1"/>
    <col min="7" max="7" width="12.453125" customWidth="1"/>
    <col min="8" max="8" width="15.81640625" customWidth="1"/>
  </cols>
  <sheetData>
    <row r="1" spans="2:13" ht="15" thickBot="1" x14ac:dyDescent="0.4"/>
    <row r="2" spans="2:13" ht="15" thickBot="1" x14ac:dyDescent="0.4">
      <c r="B2" s="258" t="s">
        <v>0</v>
      </c>
      <c r="C2" s="259"/>
      <c r="D2" s="259"/>
      <c r="E2" s="259"/>
      <c r="F2" s="259"/>
      <c r="G2" s="259"/>
      <c r="H2" s="260"/>
    </row>
    <row r="3" spans="2:13" ht="15" thickBot="1" x14ac:dyDescent="0.4">
      <c r="B3" s="42" t="s">
        <v>4</v>
      </c>
      <c r="C3" s="261" t="s">
        <v>41</v>
      </c>
      <c r="D3" s="262"/>
      <c r="E3" s="262"/>
      <c r="F3" s="262"/>
      <c r="G3" s="262"/>
      <c r="H3" s="263"/>
    </row>
    <row r="4" spans="2:13" ht="15" thickBot="1" x14ac:dyDescent="0.4">
      <c r="B4" s="42" t="s">
        <v>5</v>
      </c>
      <c r="C4" s="261" t="s">
        <v>3</v>
      </c>
      <c r="D4" s="262"/>
      <c r="E4" s="262"/>
      <c r="F4" s="262"/>
      <c r="G4" s="262"/>
      <c r="H4" s="263"/>
    </row>
    <row r="5" spans="2:13" ht="15" thickBot="1" x14ac:dyDescent="0.4">
      <c r="B5" s="43" t="s">
        <v>6</v>
      </c>
      <c r="C5" s="261" t="s">
        <v>42</v>
      </c>
      <c r="D5" s="262"/>
      <c r="E5" s="263"/>
      <c r="F5" s="261" t="s">
        <v>43</v>
      </c>
      <c r="G5" s="262"/>
      <c r="H5" s="263"/>
    </row>
    <row r="6" spans="2:13" x14ac:dyDescent="0.35">
      <c r="B6" s="249"/>
      <c r="C6" s="255" t="s">
        <v>2</v>
      </c>
      <c r="D6" s="245" t="s">
        <v>1</v>
      </c>
      <c r="E6" s="246"/>
      <c r="F6" s="255" t="s">
        <v>2</v>
      </c>
      <c r="G6" s="247" t="s">
        <v>1</v>
      </c>
      <c r="H6" s="248"/>
    </row>
    <row r="7" spans="2:13" ht="15" customHeight="1" x14ac:dyDescent="0.35">
      <c r="B7" s="250"/>
      <c r="C7" s="256"/>
      <c r="D7" s="2">
        <v>0.95</v>
      </c>
      <c r="E7" s="28">
        <v>0.999</v>
      </c>
      <c r="F7" s="256"/>
      <c r="G7" s="2">
        <v>0.95</v>
      </c>
      <c r="H7" s="4">
        <v>0.999</v>
      </c>
      <c r="J7" s="5"/>
      <c r="K7" s="6"/>
      <c r="L7" s="5"/>
      <c r="M7" s="6"/>
    </row>
    <row r="8" spans="2:13" ht="16.5" customHeight="1" x14ac:dyDescent="0.35">
      <c r="B8" s="250"/>
      <c r="C8" s="256"/>
      <c r="D8" s="251" t="s">
        <v>21</v>
      </c>
      <c r="E8" s="253" t="s">
        <v>20</v>
      </c>
      <c r="F8" s="256"/>
      <c r="G8" s="251" t="s">
        <v>21</v>
      </c>
      <c r="H8" s="253" t="s">
        <v>20</v>
      </c>
      <c r="J8" s="5"/>
      <c r="K8" s="6"/>
      <c r="L8" s="5"/>
      <c r="M8" s="6"/>
    </row>
    <row r="9" spans="2:13" x14ac:dyDescent="0.35">
      <c r="B9" s="27" t="s">
        <v>84</v>
      </c>
      <c r="C9" s="257"/>
      <c r="D9" s="252"/>
      <c r="E9" s="254"/>
      <c r="F9" s="257"/>
      <c r="G9" s="252"/>
      <c r="H9" s="254"/>
    </row>
    <row r="10" spans="2:13" x14ac:dyDescent="0.35">
      <c r="B10" s="24" t="s">
        <v>49</v>
      </c>
      <c r="C10" s="96">
        <v>4507077</v>
      </c>
      <c r="D10" s="59">
        <v>98.4</v>
      </c>
      <c r="E10" s="64">
        <v>99.4</v>
      </c>
      <c r="F10" s="96">
        <v>4790151</v>
      </c>
      <c r="G10" s="59">
        <v>98.3</v>
      </c>
      <c r="H10" s="64">
        <v>99.4</v>
      </c>
    </row>
    <row r="11" spans="2:13" x14ac:dyDescent="0.35">
      <c r="B11" s="24" t="s">
        <v>45</v>
      </c>
      <c r="C11" s="94" t="s">
        <v>95</v>
      </c>
      <c r="D11" s="45"/>
      <c r="E11" s="95"/>
      <c r="F11" s="96">
        <v>282900</v>
      </c>
      <c r="G11" s="59">
        <v>98.63</v>
      </c>
      <c r="H11" s="64">
        <v>99.39</v>
      </c>
    </row>
    <row r="12" spans="2:13" x14ac:dyDescent="0.35">
      <c r="B12" s="24" t="s">
        <v>46</v>
      </c>
      <c r="C12" s="15">
        <v>55065</v>
      </c>
      <c r="D12" s="48">
        <v>99.48</v>
      </c>
      <c r="E12" s="67">
        <v>99.75</v>
      </c>
      <c r="F12" s="15">
        <v>64752</v>
      </c>
      <c r="G12" s="48">
        <v>99.54</v>
      </c>
      <c r="H12" s="67">
        <v>99.77</v>
      </c>
    </row>
    <row r="13" spans="2:13" x14ac:dyDescent="0.35">
      <c r="B13" s="24" t="s">
        <v>44</v>
      </c>
      <c r="C13" s="96">
        <v>367248</v>
      </c>
      <c r="D13" s="59">
        <v>99.13</v>
      </c>
      <c r="E13" s="64">
        <v>99.65</v>
      </c>
      <c r="F13" s="96">
        <v>388053</v>
      </c>
      <c r="G13" s="59">
        <v>99.03</v>
      </c>
      <c r="H13" s="64">
        <v>99.62</v>
      </c>
    </row>
    <row r="14" spans="2:13" x14ac:dyDescent="0.35">
      <c r="B14" s="24" t="s">
        <v>47</v>
      </c>
      <c r="C14" s="83">
        <v>1254416</v>
      </c>
      <c r="D14" s="82">
        <v>99.11</v>
      </c>
      <c r="E14" s="84">
        <v>99.74</v>
      </c>
      <c r="F14" s="83">
        <v>1237106</v>
      </c>
      <c r="G14" s="82">
        <v>98.94</v>
      </c>
      <c r="H14" s="84">
        <v>99.68</v>
      </c>
    </row>
    <row r="15" spans="2:13" ht="15" thickBot="1" x14ac:dyDescent="0.4">
      <c r="B15" s="25" t="s">
        <v>48</v>
      </c>
      <c r="C15" s="107">
        <v>1026332</v>
      </c>
      <c r="D15" s="108">
        <v>99.03</v>
      </c>
      <c r="E15" s="109">
        <v>99.69</v>
      </c>
      <c r="F15" s="107">
        <v>998862</v>
      </c>
      <c r="G15" s="108">
        <v>99.05</v>
      </c>
      <c r="H15" s="109">
        <v>99.69</v>
      </c>
    </row>
  </sheetData>
  <sortState ref="B10:H15">
    <sortCondition ref="B10:B15"/>
  </sortState>
  <mergeCells count="14">
    <mergeCell ref="B2:H2"/>
    <mergeCell ref="C3:H3"/>
    <mergeCell ref="C4:H4"/>
    <mergeCell ref="C5:E5"/>
    <mergeCell ref="F5:H5"/>
    <mergeCell ref="D6:E6"/>
    <mergeCell ref="G6:H6"/>
    <mergeCell ref="B6:B8"/>
    <mergeCell ref="D8:D9"/>
    <mergeCell ref="E8:E9"/>
    <mergeCell ref="G8:G9"/>
    <mergeCell ref="H8:H9"/>
    <mergeCell ref="C6:C9"/>
    <mergeCell ref="F6:F9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5"/>
  <sheetViews>
    <sheetView workbookViewId="0">
      <selection activeCell="G20" sqref="G20"/>
    </sheetView>
  </sheetViews>
  <sheetFormatPr defaultRowHeight="14.5" x14ac:dyDescent="0.35"/>
  <cols>
    <col min="2" max="2" width="25" customWidth="1"/>
  </cols>
  <sheetData>
    <row r="1" spans="2:17" ht="15" thickBot="1" x14ac:dyDescent="0.4"/>
    <row r="2" spans="2:17" ht="15" thickBot="1" x14ac:dyDescent="0.4">
      <c r="B2" s="264" t="s">
        <v>8</v>
      </c>
      <c r="C2" s="265"/>
      <c r="D2" s="265"/>
      <c r="E2" s="265"/>
      <c r="F2" s="265"/>
      <c r="G2" s="265"/>
      <c r="H2" s="265"/>
      <c r="I2" s="265"/>
      <c r="J2" s="265"/>
      <c r="K2" s="265"/>
      <c r="L2" s="266"/>
    </row>
    <row r="3" spans="2:17" ht="15" thickBot="1" x14ac:dyDescent="0.4">
      <c r="B3" s="42" t="s">
        <v>4</v>
      </c>
      <c r="C3" s="261" t="s">
        <v>41</v>
      </c>
      <c r="D3" s="262"/>
      <c r="E3" s="262"/>
      <c r="F3" s="262"/>
      <c r="G3" s="262"/>
      <c r="H3" s="262"/>
      <c r="I3" s="262"/>
      <c r="J3" s="262"/>
      <c r="K3" s="262"/>
      <c r="L3" s="263"/>
    </row>
    <row r="4" spans="2:17" ht="15" thickBot="1" x14ac:dyDescent="0.4">
      <c r="B4" s="42" t="s">
        <v>5</v>
      </c>
      <c r="C4" s="261" t="s">
        <v>7</v>
      </c>
      <c r="D4" s="262"/>
      <c r="E4" s="262"/>
      <c r="F4" s="262"/>
      <c r="G4" s="262"/>
      <c r="H4" s="262"/>
      <c r="I4" s="262"/>
      <c r="J4" s="262"/>
      <c r="K4" s="262"/>
      <c r="L4" s="263"/>
    </row>
    <row r="5" spans="2:17" ht="15" thickBot="1" x14ac:dyDescent="0.4">
      <c r="B5" s="42" t="s">
        <v>6</v>
      </c>
      <c r="C5" s="277" t="s">
        <v>42</v>
      </c>
      <c r="D5" s="278"/>
      <c r="E5" s="278"/>
      <c r="F5" s="278"/>
      <c r="G5" s="279"/>
      <c r="H5" s="277" t="s">
        <v>148</v>
      </c>
      <c r="I5" s="278"/>
      <c r="J5" s="278"/>
      <c r="K5" s="278"/>
      <c r="L5" s="279"/>
    </row>
    <row r="6" spans="2:17" x14ac:dyDescent="0.35">
      <c r="B6" s="269"/>
      <c r="C6" s="272" t="s">
        <v>2</v>
      </c>
      <c r="D6" s="275" t="s">
        <v>9</v>
      </c>
      <c r="E6" s="275"/>
      <c r="F6" s="275" t="s">
        <v>10</v>
      </c>
      <c r="G6" s="276"/>
      <c r="H6" s="272" t="s">
        <v>2</v>
      </c>
      <c r="I6" s="275" t="s">
        <v>9</v>
      </c>
      <c r="J6" s="275"/>
      <c r="K6" s="275" t="s">
        <v>10</v>
      </c>
      <c r="L6" s="276"/>
    </row>
    <row r="7" spans="2:17" x14ac:dyDescent="0.35">
      <c r="B7" s="270"/>
      <c r="C7" s="273"/>
      <c r="D7" s="2">
        <v>0.95</v>
      </c>
      <c r="E7" s="3">
        <v>0.999</v>
      </c>
      <c r="F7" s="2">
        <v>0.95</v>
      </c>
      <c r="G7" s="4">
        <v>0.999</v>
      </c>
      <c r="H7" s="273"/>
      <c r="I7" s="2">
        <v>0.95</v>
      </c>
      <c r="J7" s="3">
        <v>0.999</v>
      </c>
      <c r="K7" s="2">
        <v>0.95</v>
      </c>
      <c r="L7" s="4">
        <v>0.999</v>
      </c>
      <c r="N7" s="5"/>
      <c r="O7" s="6"/>
      <c r="P7" s="5"/>
      <c r="Q7" s="6"/>
    </row>
    <row r="8" spans="2:17" x14ac:dyDescent="0.35">
      <c r="B8" s="271"/>
      <c r="C8" s="274"/>
      <c r="D8" s="251" t="s">
        <v>22</v>
      </c>
      <c r="E8" s="267" t="s">
        <v>23</v>
      </c>
      <c r="F8" s="251" t="s">
        <v>24</v>
      </c>
      <c r="G8" s="253" t="s">
        <v>25</v>
      </c>
      <c r="H8" s="274"/>
      <c r="I8" s="251" t="s">
        <v>22</v>
      </c>
      <c r="J8" s="267" t="s">
        <v>23</v>
      </c>
      <c r="K8" s="251" t="s">
        <v>26</v>
      </c>
      <c r="L8" s="253" t="s">
        <v>27</v>
      </c>
      <c r="N8" s="5"/>
      <c r="O8" s="6"/>
      <c r="P8" s="5"/>
      <c r="Q8" s="6"/>
    </row>
    <row r="9" spans="2:17" x14ac:dyDescent="0.35">
      <c r="B9" s="27" t="s">
        <v>83</v>
      </c>
      <c r="C9" s="26"/>
      <c r="D9" s="252"/>
      <c r="E9" s="268"/>
      <c r="F9" s="252"/>
      <c r="G9" s="254"/>
      <c r="H9" s="26"/>
      <c r="I9" s="252"/>
      <c r="J9" s="268"/>
      <c r="K9" s="252"/>
      <c r="L9" s="254"/>
    </row>
    <row r="10" spans="2:17" x14ac:dyDescent="0.35">
      <c r="B10" s="24" t="s">
        <v>49</v>
      </c>
      <c r="C10" s="215">
        <v>187334</v>
      </c>
      <c r="D10" s="134">
        <v>0.98950000000000005</v>
      </c>
      <c r="E10" s="134">
        <v>0.99390000000000001</v>
      </c>
      <c r="F10" s="117">
        <v>0.99260000000000004</v>
      </c>
      <c r="G10" s="120">
        <v>0.99529999999999996</v>
      </c>
      <c r="H10" s="212">
        <v>285728</v>
      </c>
      <c r="I10" s="117">
        <v>0.99009999999999998</v>
      </c>
      <c r="J10" s="117">
        <v>0.99450000000000005</v>
      </c>
      <c r="K10" s="117">
        <v>0.99270000000000003</v>
      </c>
      <c r="L10" s="120">
        <v>0.996</v>
      </c>
    </row>
    <row r="11" spans="2:17" x14ac:dyDescent="0.35">
      <c r="B11" s="24" t="s">
        <v>45</v>
      </c>
      <c r="C11" s="94" t="s">
        <v>95</v>
      </c>
      <c r="D11" s="211"/>
      <c r="E11" s="211"/>
      <c r="F11" s="211"/>
      <c r="G11" s="97"/>
      <c r="H11" s="210">
        <v>10156</v>
      </c>
      <c r="I11" s="86" t="s">
        <v>97</v>
      </c>
      <c r="J11" s="87" t="s">
        <v>98</v>
      </c>
      <c r="K11" s="86" t="s">
        <v>99</v>
      </c>
      <c r="L11" s="85" t="s">
        <v>100</v>
      </c>
    </row>
    <row r="12" spans="2:17" x14ac:dyDescent="0.35">
      <c r="B12" s="24" t="s">
        <v>46</v>
      </c>
      <c r="C12" s="210">
        <v>1914</v>
      </c>
      <c r="D12" s="59">
        <v>99.58</v>
      </c>
      <c r="E12" s="60">
        <v>99.68</v>
      </c>
      <c r="F12" s="59">
        <v>99.73</v>
      </c>
      <c r="G12" s="64">
        <v>99.79</v>
      </c>
      <c r="H12" s="210">
        <v>2338</v>
      </c>
      <c r="I12" s="59">
        <v>99.61</v>
      </c>
      <c r="J12" s="60">
        <v>99.68</v>
      </c>
      <c r="K12" s="59">
        <v>99.87</v>
      </c>
      <c r="L12" s="64">
        <v>99.87</v>
      </c>
    </row>
    <row r="13" spans="2:17" x14ac:dyDescent="0.35">
      <c r="B13" s="24" t="s">
        <v>44</v>
      </c>
      <c r="C13" s="210">
        <v>11672</v>
      </c>
      <c r="D13" s="59">
        <v>99.59</v>
      </c>
      <c r="E13" s="60">
        <v>99.79</v>
      </c>
      <c r="F13" s="59">
        <v>99.71</v>
      </c>
      <c r="G13" s="64">
        <v>99.76</v>
      </c>
      <c r="H13" s="210">
        <v>11367</v>
      </c>
      <c r="I13" s="86" t="s">
        <v>130</v>
      </c>
      <c r="J13" s="87" t="s">
        <v>131</v>
      </c>
      <c r="K13" s="86" t="s">
        <v>132</v>
      </c>
      <c r="L13" s="85" t="s">
        <v>131</v>
      </c>
    </row>
    <row r="14" spans="2:17" x14ac:dyDescent="0.35">
      <c r="B14" s="24" t="s">
        <v>47</v>
      </c>
      <c r="C14" s="210">
        <v>38135</v>
      </c>
      <c r="D14" s="59">
        <v>99.13</v>
      </c>
      <c r="E14" s="60">
        <v>99.43</v>
      </c>
      <c r="F14" s="59">
        <v>99.05</v>
      </c>
      <c r="G14" s="85" t="s">
        <v>96</v>
      </c>
      <c r="H14" s="210">
        <v>37659</v>
      </c>
      <c r="I14" s="59">
        <v>99.2</v>
      </c>
      <c r="J14" s="60">
        <v>99.49</v>
      </c>
      <c r="K14" s="59">
        <v>99.09</v>
      </c>
      <c r="L14" s="64">
        <v>99.4</v>
      </c>
    </row>
    <row r="15" spans="2:17" ht="15" thickBot="1" x14ac:dyDescent="0.4">
      <c r="B15" s="25" t="s">
        <v>48</v>
      </c>
      <c r="C15" s="213">
        <v>44010</v>
      </c>
      <c r="D15" s="105">
        <v>99.51</v>
      </c>
      <c r="E15" s="110">
        <v>99.68</v>
      </c>
      <c r="F15" s="105">
        <v>99.56</v>
      </c>
      <c r="G15" s="106">
        <v>99.7</v>
      </c>
      <c r="H15" s="213">
        <v>43271</v>
      </c>
      <c r="I15" s="105">
        <v>99.63</v>
      </c>
      <c r="J15" s="110">
        <v>99.76</v>
      </c>
      <c r="K15" s="105">
        <v>99.64</v>
      </c>
      <c r="L15" s="106">
        <v>99.74</v>
      </c>
    </row>
  </sheetData>
  <sortState ref="B10:L15">
    <sortCondition ref="B10:B15"/>
  </sortState>
  <mergeCells count="20">
    <mergeCell ref="H5:L5"/>
    <mergeCell ref="D6:E6"/>
    <mergeCell ref="F6:G6"/>
    <mergeCell ref="C6:C8"/>
    <mergeCell ref="B2:L2"/>
    <mergeCell ref="C3:L3"/>
    <mergeCell ref="C4:L4"/>
    <mergeCell ref="D8:D9"/>
    <mergeCell ref="E8:E9"/>
    <mergeCell ref="F8:F9"/>
    <mergeCell ref="G8:G9"/>
    <mergeCell ref="I8:I9"/>
    <mergeCell ref="J8:J9"/>
    <mergeCell ref="K8:K9"/>
    <mergeCell ref="L8:L9"/>
    <mergeCell ref="B6:B8"/>
    <mergeCell ref="H6:H8"/>
    <mergeCell ref="I6:J6"/>
    <mergeCell ref="K6:L6"/>
    <mergeCell ref="C5:G5"/>
  </mergeCells>
  <conditionalFormatting sqref="D10 F10 I10 K10">
    <cfRule type="containsBlanks" priority="5" stopIfTrue="1">
      <formula>LEN(TRIM(D10))=0</formula>
    </cfRule>
    <cfRule type="cellIs" dxfId="389" priority="6" stopIfTrue="1" operator="greaterThan">
      <formula>0.95</formula>
    </cfRule>
    <cfRule type="cellIs" dxfId="388" priority="7" stopIfTrue="1" operator="lessThan">
      <formula>0.95</formula>
    </cfRule>
  </conditionalFormatting>
  <conditionalFormatting sqref="E10 G10 J10 L10">
    <cfRule type="containsBlanks" priority="1" stopIfTrue="1">
      <formula>LEN(TRIM(E10))=0</formula>
    </cfRule>
    <cfRule type="cellIs" dxfId="387" priority="2" stopIfTrue="1" operator="between">
      <formula>0.99</formula>
      <formula>0.999</formula>
    </cfRule>
    <cfRule type="cellIs" dxfId="386" priority="3" stopIfTrue="1" operator="lessThan">
      <formula>0.99</formula>
    </cfRule>
    <cfRule type="cellIs" dxfId="385" priority="4" stopIfTrue="1" operator="greaterThan">
      <formula>0.999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203"/>
  <sheetViews>
    <sheetView topLeftCell="B1" workbookViewId="0">
      <selection activeCell="I140" sqref="I140"/>
    </sheetView>
  </sheetViews>
  <sheetFormatPr defaultRowHeight="14.5" x14ac:dyDescent="0.35"/>
  <cols>
    <col min="2" max="2" width="12.54296875" customWidth="1"/>
    <col min="3" max="3" width="9.1796875" style="166"/>
    <col min="4" max="4" width="12.26953125" style="166" customWidth="1"/>
    <col min="5" max="10" width="9.1796875" style="166"/>
    <col min="13" max="13" width="10.453125" customWidth="1"/>
  </cols>
  <sheetData>
    <row r="2" spans="2:14" x14ac:dyDescent="0.35">
      <c r="B2" s="32"/>
      <c r="C2" s="33"/>
      <c r="D2" s="33"/>
      <c r="E2" s="33"/>
      <c r="F2" s="33"/>
      <c r="G2" s="33"/>
      <c r="H2" s="33"/>
      <c r="I2" s="33"/>
      <c r="J2" s="33"/>
      <c r="K2" s="32"/>
      <c r="L2" s="32"/>
      <c r="M2" s="32"/>
      <c r="N2" s="32"/>
    </row>
    <row r="3" spans="2:14" x14ac:dyDescent="0.35">
      <c r="B3" s="31"/>
      <c r="C3" s="33"/>
      <c r="D3" s="33"/>
      <c r="E3" s="33"/>
      <c r="F3" s="33"/>
      <c r="G3" s="33"/>
      <c r="H3" s="33"/>
      <c r="I3" s="33"/>
      <c r="J3" s="33"/>
      <c r="K3" s="32"/>
      <c r="L3" s="32"/>
      <c r="M3" s="32"/>
      <c r="N3" s="32"/>
    </row>
    <row r="4" spans="2:14" ht="15" thickBot="1" x14ac:dyDescent="0.4"/>
    <row r="5" spans="2:14" ht="15" thickBot="1" x14ac:dyDescent="0.4">
      <c r="C5" s="286" t="s">
        <v>1</v>
      </c>
      <c r="D5" s="287"/>
      <c r="E5" s="288"/>
      <c r="F5" s="287" t="s">
        <v>3</v>
      </c>
      <c r="G5" s="287"/>
      <c r="H5" s="287"/>
      <c r="I5" s="287"/>
      <c r="J5" s="287"/>
      <c r="K5" s="288"/>
    </row>
    <row r="6" spans="2:14" ht="15" thickBot="1" x14ac:dyDescent="0.4">
      <c r="C6" s="286" t="s">
        <v>12</v>
      </c>
      <c r="D6" s="287"/>
      <c r="E6" s="288"/>
      <c r="F6" s="286" t="s">
        <v>52</v>
      </c>
      <c r="G6" s="287"/>
      <c r="H6" s="288"/>
      <c r="I6" s="286" t="s">
        <v>53</v>
      </c>
      <c r="J6" s="287"/>
      <c r="K6" s="288"/>
    </row>
    <row r="7" spans="2:14" ht="23.25" customHeight="1" x14ac:dyDescent="0.35">
      <c r="C7" s="289"/>
      <c r="D7" s="290"/>
      <c r="E7" s="291"/>
      <c r="F7" s="298" t="s">
        <v>13</v>
      </c>
      <c r="G7" s="92">
        <v>0.95</v>
      </c>
      <c r="H7" s="1">
        <v>0.999</v>
      </c>
      <c r="I7" s="300" t="s">
        <v>13</v>
      </c>
      <c r="J7" s="92">
        <v>0.95</v>
      </c>
      <c r="K7" s="1">
        <v>0.999</v>
      </c>
    </row>
    <row r="8" spans="2:14" ht="25.5" customHeight="1" thickBot="1" x14ac:dyDescent="0.4">
      <c r="C8" s="292"/>
      <c r="D8" s="293"/>
      <c r="E8" s="294"/>
      <c r="F8" s="299"/>
      <c r="G8" s="92" t="s">
        <v>21</v>
      </c>
      <c r="H8" s="1" t="s">
        <v>20</v>
      </c>
      <c r="I8" s="301"/>
      <c r="J8" s="92" t="s">
        <v>21</v>
      </c>
      <c r="K8" s="1" t="s">
        <v>20</v>
      </c>
    </row>
    <row r="9" spans="2:14" ht="15" thickBot="1" x14ac:dyDescent="0.4">
      <c r="C9" s="41" t="s">
        <v>11</v>
      </c>
      <c r="D9" s="295" t="s">
        <v>39</v>
      </c>
      <c r="E9" s="296"/>
      <c r="F9" s="296"/>
      <c r="G9" s="296"/>
      <c r="H9" s="296"/>
      <c r="I9" s="296"/>
      <c r="J9" s="296"/>
      <c r="K9" s="297"/>
    </row>
    <row r="10" spans="2:14" s="66" customFormat="1" x14ac:dyDescent="0.35">
      <c r="C10" s="23" t="s">
        <v>49</v>
      </c>
      <c r="D10" s="280" t="s">
        <v>51</v>
      </c>
      <c r="E10" s="281"/>
      <c r="F10" s="101">
        <v>30249</v>
      </c>
      <c r="G10" s="114">
        <v>70.099999999999994</v>
      </c>
      <c r="H10" s="114">
        <v>84.4</v>
      </c>
      <c r="I10" s="101">
        <v>34684</v>
      </c>
      <c r="J10" s="115">
        <v>98.3</v>
      </c>
      <c r="K10" s="116">
        <v>99.4</v>
      </c>
    </row>
    <row r="11" spans="2:14" s="66" customFormat="1" x14ac:dyDescent="0.35">
      <c r="C11" s="24" t="s">
        <v>45</v>
      </c>
      <c r="D11" s="282" t="s">
        <v>51</v>
      </c>
      <c r="E11" s="283"/>
      <c r="F11" s="45" t="s">
        <v>95</v>
      </c>
      <c r="G11" s="7"/>
      <c r="H11" s="7"/>
      <c r="I11" s="37">
        <v>1933</v>
      </c>
      <c r="J11" s="74">
        <v>70.77</v>
      </c>
      <c r="K11" s="75">
        <v>85.72</v>
      </c>
    </row>
    <row r="12" spans="2:14" s="66" customFormat="1" x14ac:dyDescent="0.35">
      <c r="C12" s="79" t="s">
        <v>46</v>
      </c>
      <c r="D12" s="284" t="s">
        <v>51</v>
      </c>
      <c r="E12" s="285"/>
      <c r="F12" s="91">
        <v>8</v>
      </c>
      <c r="G12" s="71">
        <v>87.5</v>
      </c>
      <c r="H12" s="71">
        <v>87.5</v>
      </c>
      <c r="I12" s="91">
        <v>3</v>
      </c>
      <c r="J12" s="71">
        <v>66.66</v>
      </c>
      <c r="K12" s="73">
        <v>66.66</v>
      </c>
    </row>
    <row r="13" spans="2:14" s="66" customFormat="1" x14ac:dyDescent="0.35">
      <c r="C13" s="79" t="s">
        <v>44</v>
      </c>
      <c r="D13" s="284" t="s">
        <v>51</v>
      </c>
      <c r="E13" s="285"/>
      <c r="F13" s="103">
        <v>1177</v>
      </c>
      <c r="G13" s="69">
        <v>81.73</v>
      </c>
      <c r="H13" s="69">
        <v>92.69</v>
      </c>
      <c r="I13" s="103">
        <v>1393</v>
      </c>
      <c r="J13" s="69">
        <v>78.239999999999995</v>
      </c>
      <c r="K13" s="70">
        <v>92.03</v>
      </c>
    </row>
    <row r="14" spans="2:14" s="66" customFormat="1" x14ac:dyDescent="0.35">
      <c r="C14" s="24" t="s">
        <v>47</v>
      </c>
      <c r="D14" s="282" t="s">
        <v>51</v>
      </c>
      <c r="E14" s="283"/>
      <c r="F14" s="45">
        <v>3947</v>
      </c>
      <c r="G14" s="62">
        <v>79.7</v>
      </c>
      <c r="H14" s="62">
        <v>91.99</v>
      </c>
      <c r="I14" s="45">
        <v>3870</v>
      </c>
      <c r="J14" s="62">
        <v>73.06</v>
      </c>
      <c r="K14" s="81">
        <v>88.32</v>
      </c>
    </row>
    <row r="15" spans="2:14" s="66" customFormat="1" ht="15" thickBot="1" x14ac:dyDescent="0.4">
      <c r="C15" s="25" t="s">
        <v>48</v>
      </c>
      <c r="D15" s="302" t="s">
        <v>51</v>
      </c>
      <c r="E15" s="303"/>
      <c r="F15" s="40">
        <v>1020</v>
      </c>
      <c r="G15" s="111">
        <v>72.650000000000006</v>
      </c>
      <c r="H15" s="111">
        <v>86.76</v>
      </c>
      <c r="I15" s="38">
        <v>1043</v>
      </c>
      <c r="J15" s="112">
        <v>69.8</v>
      </c>
      <c r="K15" s="113">
        <v>84.85</v>
      </c>
    </row>
    <row r="16" spans="2:14" ht="15" thickBot="1" x14ac:dyDescent="0.4">
      <c r="C16" s="309" t="s">
        <v>15</v>
      </c>
      <c r="D16" s="310"/>
      <c r="E16" s="310"/>
      <c r="F16" s="310"/>
      <c r="G16" s="310"/>
      <c r="H16" s="310"/>
      <c r="I16" s="310"/>
      <c r="J16" s="310"/>
      <c r="K16" s="311"/>
    </row>
    <row r="17" spans="3:11" ht="15" thickBot="1" x14ac:dyDescent="0.4">
      <c r="C17" s="78" t="s">
        <v>11</v>
      </c>
      <c r="D17" s="41" t="s">
        <v>16</v>
      </c>
      <c r="E17" s="41" t="s">
        <v>17</v>
      </c>
      <c r="F17" s="307" t="s">
        <v>18</v>
      </c>
      <c r="G17" s="307"/>
      <c r="H17" s="307"/>
      <c r="I17" s="307"/>
      <c r="J17" s="307"/>
      <c r="K17" s="308"/>
    </row>
    <row r="18" spans="3:11" x14ac:dyDescent="0.35">
      <c r="C18" s="23" t="s">
        <v>49</v>
      </c>
      <c r="D18" s="23" t="s">
        <v>154</v>
      </c>
      <c r="E18" s="23" t="s">
        <v>51</v>
      </c>
      <c r="F18" s="89">
        <f>VLOOKUP(D18,[1]ADS_REPORT_ALL_janjun18!$A$4:$D$402,2,FALSE)</f>
        <v>8760</v>
      </c>
      <c r="G18" s="173">
        <f>VLOOKUP(D18,[1]ADS_REPORT_ALL_janjun18!$A$4:$D$402,3,FALSE)</f>
        <v>0.72330000000000005</v>
      </c>
      <c r="H18" s="174">
        <f>VLOOKUP(D18,[1]ADS_REPORT_ALL_janjun18!$A$4:$D$402,4,FALSE)</f>
        <v>0.86460000000000004</v>
      </c>
      <c r="I18" s="170">
        <v>9999</v>
      </c>
      <c r="J18" s="173">
        <v>0.70909999999999995</v>
      </c>
      <c r="K18" s="175">
        <v>0.84509999999999996</v>
      </c>
    </row>
    <row r="19" spans="3:11" x14ac:dyDescent="0.35">
      <c r="C19" s="24" t="s">
        <v>45</v>
      </c>
      <c r="D19" s="24" t="s">
        <v>54</v>
      </c>
      <c r="E19" s="24" t="s">
        <v>51</v>
      </c>
      <c r="F19" s="99" t="s">
        <v>95</v>
      </c>
      <c r="G19" s="65"/>
      <c r="H19" s="77"/>
      <c r="I19" s="96">
        <v>430</v>
      </c>
      <c r="J19" s="52">
        <v>72.319999999999993</v>
      </c>
      <c r="K19" s="51">
        <v>84.88</v>
      </c>
    </row>
    <row r="20" spans="3:11" x14ac:dyDescent="0.35">
      <c r="C20" s="24" t="s">
        <v>44</v>
      </c>
      <c r="D20" s="24" t="s">
        <v>54</v>
      </c>
      <c r="E20" s="24" t="s">
        <v>51</v>
      </c>
      <c r="F20" s="99">
        <v>259</v>
      </c>
      <c r="G20" s="50">
        <v>71.040000000000006</v>
      </c>
      <c r="H20" s="76">
        <v>89.18</v>
      </c>
      <c r="I20" s="168">
        <v>340</v>
      </c>
      <c r="J20" s="52">
        <v>73.819999999999993</v>
      </c>
      <c r="K20" s="53">
        <v>89.7</v>
      </c>
    </row>
    <row r="21" spans="3:11" x14ac:dyDescent="0.35">
      <c r="C21" s="24" t="s">
        <v>49</v>
      </c>
      <c r="D21" s="24" t="s">
        <v>151</v>
      </c>
      <c r="E21" s="24" t="s">
        <v>51</v>
      </c>
      <c r="F21" s="99">
        <f>VLOOKUP(D21,[1]ADS_REPORT_ALL_janjun18!$A$4:$D$402,2,FALSE)</f>
        <v>16524</v>
      </c>
      <c r="G21" s="121">
        <f>VLOOKUP(D21,[1]ADS_REPORT_ALL_janjun18!$A$4:$D$402,3,FALSE)</f>
        <v>0.69689999999999996</v>
      </c>
      <c r="H21" s="123">
        <f>VLOOKUP(D21,[1]ADS_REPORT_ALL_janjun18!$A$4:$D$402,4,FALSE)</f>
        <v>0.83740000000000003</v>
      </c>
      <c r="I21" s="168">
        <v>19330</v>
      </c>
      <c r="J21" s="121">
        <v>0.68240000000000001</v>
      </c>
      <c r="K21" s="122">
        <v>0.81889999999999996</v>
      </c>
    </row>
    <row r="22" spans="3:11" s="63" customFormat="1" x14ac:dyDescent="0.35">
      <c r="C22" s="24" t="s">
        <v>49</v>
      </c>
      <c r="D22" s="24" t="s">
        <v>165</v>
      </c>
      <c r="E22" s="24" t="s">
        <v>51</v>
      </c>
      <c r="F22" s="99">
        <f>VLOOKUP(D22,[1]ADS_REPORT_ALL_janjun18!$A$4:$D$402,2,FALSE)</f>
        <v>674</v>
      </c>
      <c r="G22" s="121">
        <f>VLOOKUP(D22,[1]ADS_REPORT_ALL_janjun18!$A$4:$D$402,3,FALSE)</f>
        <v>0.52080000000000004</v>
      </c>
      <c r="H22" s="123">
        <f>VLOOKUP(D22,[1]ADS_REPORT_ALL_janjun18!$A$4:$D$402,4,FALSE)</f>
        <v>0.74780000000000002</v>
      </c>
      <c r="I22" s="168">
        <v>568</v>
      </c>
      <c r="J22" s="121">
        <v>0.50880000000000003</v>
      </c>
      <c r="K22" s="122">
        <v>0.70420000000000005</v>
      </c>
    </row>
    <row r="23" spans="3:11" s="63" customFormat="1" x14ac:dyDescent="0.35">
      <c r="C23" s="24" t="s">
        <v>45</v>
      </c>
      <c r="D23" s="24" t="s">
        <v>55</v>
      </c>
      <c r="E23" s="24" t="s">
        <v>51</v>
      </c>
      <c r="F23" s="99" t="s">
        <v>95</v>
      </c>
      <c r="G23" s="65"/>
      <c r="H23" s="77"/>
      <c r="I23" s="168">
        <v>1404</v>
      </c>
      <c r="J23" s="52">
        <v>71.58</v>
      </c>
      <c r="K23" s="51">
        <v>86.39</v>
      </c>
    </row>
    <row r="24" spans="3:11" s="63" customFormat="1" x14ac:dyDescent="0.35">
      <c r="C24" s="24" t="s">
        <v>44</v>
      </c>
      <c r="D24" s="24" t="s">
        <v>55</v>
      </c>
      <c r="E24" s="24" t="s">
        <v>51</v>
      </c>
      <c r="F24" s="99">
        <v>846</v>
      </c>
      <c r="G24" s="50">
        <v>85.93</v>
      </c>
      <c r="H24" s="76">
        <v>94.68</v>
      </c>
      <c r="I24" s="168">
        <v>959</v>
      </c>
      <c r="J24" s="52">
        <v>81.23</v>
      </c>
      <c r="K24" s="53">
        <v>93.63</v>
      </c>
    </row>
    <row r="25" spans="3:11" s="66" customFormat="1" x14ac:dyDescent="0.35">
      <c r="C25" s="24" t="s">
        <v>49</v>
      </c>
      <c r="D25" s="24" t="s">
        <v>162</v>
      </c>
      <c r="E25" s="24" t="s">
        <v>51</v>
      </c>
      <c r="F25" s="99">
        <f>VLOOKUP(D25,[1]ADS_REPORT_ALL_janjun18!$A$4:$D$402,2,FALSE)</f>
        <v>807</v>
      </c>
      <c r="G25" s="121">
        <f>VLOOKUP(D25,[1]ADS_REPORT_ALL_janjun18!$A$4:$D$402,3,FALSE)</f>
        <v>0.62450000000000006</v>
      </c>
      <c r="H25" s="123">
        <f>VLOOKUP(D25,[1]ADS_REPORT_ALL_janjun18!$A$4:$D$402,4,FALSE)</f>
        <v>0.80920000000000003</v>
      </c>
      <c r="I25" s="168">
        <v>1244</v>
      </c>
      <c r="J25" s="121">
        <v>0.5595</v>
      </c>
      <c r="K25" s="122">
        <v>0.75480000000000003</v>
      </c>
    </row>
    <row r="26" spans="3:11" s="66" customFormat="1" x14ac:dyDescent="0.35">
      <c r="C26" s="24" t="s">
        <v>49</v>
      </c>
      <c r="D26" s="24" t="s">
        <v>163</v>
      </c>
      <c r="E26" s="24" t="s">
        <v>51</v>
      </c>
      <c r="F26" s="99">
        <f>VLOOKUP(D26,[1]ADS_REPORT_ALL_janjun18!$A$4:$D$402,2,FALSE)</f>
        <v>636</v>
      </c>
      <c r="G26" s="121">
        <f>VLOOKUP(D26,[1]ADS_REPORT_ALL_janjun18!$A$4:$D$402,3,FALSE)</f>
        <v>0.61950000000000005</v>
      </c>
      <c r="H26" s="123">
        <f>VLOOKUP(D26,[1]ADS_REPORT_ALL_janjun18!$A$4:$D$402,4,FALSE)</f>
        <v>0.77990000000000004</v>
      </c>
      <c r="I26" s="168">
        <v>748</v>
      </c>
      <c r="J26" s="121">
        <v>0.63900000000000001</v>
      </c>
      <c r="K26" s="122">
        <v>0.79949999999999999</v>
      </c>
    </row>
    <row r="27" spans="3:11" s="66" customFormat="1" x14ac:dyDescent="0.35">
      <c r="C27" s="24" t="s">
        <v>49</v>
      </c>
      <c r="D27" s="24" t="s">
        <v>173</v>
      </c>
      <c r="E27" s="24" t="s">
        <v>51</v>
      </c>
      <c r="F27" s="99">
        <f>VLOOKUP(D27,[1]ADS_REPORT_ALL_janjun18!$A$4:$D$402,2,FALSE)</f>
        <v>208</v>
      </c>
      <c r="G27" s="121">
        <f>VLOOKUP(D27,[1]ADS_REPORT_ALL_janjun18!$A$4:$D$402,3,FALSE)</f>
        <v>0.57689999999999997</v>
      </c>
      <c r="H27" s="123">
        <f>VLOOKUP(D27,[1]ADS_REPORT_ALL_janjun18!$A$4:$D$402,4,FALSE)</f>
        <v>0.75</v>
      </c>
      <c r="I27" s="168">
        <v>250</v>
      </c>
      <c r="J27" s="121">
        <v>0.51600000000000001</v>
      </c>
      <c r="K27" s="122">
        <v>0.73599999999999999</v>
      </c>
    </row>
    <row r="28" spans="3:11" s="66" customFormat="1" x14ac:dyDescent="0.35">
      <c r="C28" s="24" t="s">
        <v>49</v>
      </c>
      <c r="D28" s="24" t="s">
        <v>157</v>
      </c>
      <c r="E28" s="24" t="s">
        <v>51</v>
      </c>
      <c r="F28" s="99">
        <f>VLOOKUP(D28,[1]ADS_REPORT_ALL_janjun18!$A$4:$D$402,2,FALSE)</f>
        <v>2450</v>
      </c>
      <c r="G28" s="121">
        <f>VLOOKUP(D28,[1]ADS_REPORT_ALL_janjun18!$A$4:$D$402,3,FALSE)</f>
        <v>0.77390000000000003</v>
      </c>
      <c r="H28" s="123">
        <f>VLOOKUP(D28,[1]ADS_REPORT_ALL_janjun18!$A$4:$D$402,4,FALSE)</f>
        <v>0.88980000000000004</v>
      </c>
      <c r="I28" s="168">
        <v>2427</v>
      </c>
      <c r="J28" s="121">
        <v>0.72389999999999999</v>
      </c>
      <c r="K28" s="122">
        <v>0.85129999999999995</v>
      </c>
    </row>
    <row r="29" spans="3:11" s="66" customFormat="1" x14ac:dyDescent="0.35">
      <c r="C29" s="24" t="s">
        <v>45</v>
      </c>
      <c r="D29" s="24" t="s">
        <v>88</v>
      </c>
      <c r="E29" s="24" t="s">
        <v>57</v>
      </c>
      <c r="F29" s="99" t="s">
        <v>95</v>
      </c>
      <c r="G29" s="65"/>
      <c r="H29" s="77"/>
      <c r="I29" s="168">
        <v>344</v>
      </c>
      <c r="J29" s="49">
        <v>96.22</v>
      </c>
      <c r="K29" s="51">
        <v>98.25</v>
      </c>
    </row>
    <row r="30" spans="3:11" s="66" customFormat="1" x14ac:dyDescent="0.35">
      <c r="C30" s="24" t="s">
        <v>45</v>
      </c>
      <c r="D30" s="24" t="s">
        <v>89</v>
      </c>
      <c r="E30" s="24" t="s">
        <v>57</v>
      </c>
      <c r="F30" s="99" t="s">
        <v>95</v>
      </c>
      <c r="G30" s="65"/>
      <c r="H30" s="77"/>
      <c r="I30" s="168">
        <v>2571</v>
      </c>
      <c r="J30" s="49">
        <v>97.35</v>
      </c>
      <c r="K30" s="51">
        <v>98.59</v>
      </c>
    </row>
    <row r="31" spans="3:11" s="66" customFormat="1" x14ac:dyDescent="0.35">
      <c r="C31" s="24" t="s">
        <v>49</v>
      </c>
      <c r="D31" s="24" t="s">
        <v>170</v>
      </c>
      <c r="E31" s="24" t="s">
        <v>57</v>
      </c>
      <c r="F31" s="100"/>
      <c r="G31" s="117"/>
      <c r="H31" s="118"/>
      <c r="I31" s="94">
        <v>358</v>
      </c>
      <c r="J31" s="121">
        <v>0.93300000000000005</v>
      </c>
      <c r="K31" s="122">
        <v>0.96930000000000005</v>
      </c>
    </row>
    <row r="32" spans="3:11" s="66" customFormat="1" x14ac:dyDescent="0.35">
      <c r="C32" s="24" t="s">
        <v>48</v>
      </c>
      <c r="D32" s="88" t="s">
        <v>133</v>
      </c>
      <c r="E32" s="88" t="s">
        <v>57</v>
      </c>
      <c r="F32" s="99">
        <v>777</v>
      </c>
      <c r="G32" s="49">
        <v>98.46</v>
      </c>
      <c r="H32" s="104">
        <v>99.61</v>
      </c>
      <c r="I32" s="168">
        <v>1102</v>
      </c>
      <c r="J32" s="49">
        <v>97.19</v>
      </c>
      <c r="K32" s="51">
        <v>98.55</v>
      </c>
    </row>
    <row r="33" spans="3:11" s="66" customFormat="1" x14ac:dyDescent="0.35">
      <c r="C33" s="24" t="s">
        <v>46</v>
      </c>
      <c r="D33" s="24" t="s">
        <v>85</v>
      </c>
      <c r="E33" s="24" t="s">
        <v>57</v>
      </c>
      <c r="F33" s="99">
        <v>135</v>
      </c>
      <c r="G33" s="49">
        <v>96.29</v>
      </c>
      <c r="H33" s="76">
        <v>98.51</v>
      </c>
      <c r="I33" s="168">
        <v>131</v>
      </c>
      <c r="J33" s="49">
        <v>100</v>
      </c>
      <c r="K33" s="55">
        <v>100</v>
      </c>
    </row>
    <row r="34" spans="3:11" s="66" customFormat="1" x14ac:dyDescent="0.35">
      <c r="C34" s="24" t="s">
        <v>48</v>
      </c>
      <c r="D34" s="88" t="s">
        <v>85</v>
      </c>
      <c r="E34" s="88" t="s">
        <v>57</v>
      </c>
      <c r="F34" s="99">
        <v>445</v>
      </c>
      <c r="G34" s="49">
        <v>97.75</v>
      </c>
      <c r="H34" s="104">
        <v>99.1</v>
      </c>
      <c r="I34" s="168">
        <v>525</v>
      </c>
      <c r="J34" s="50">
        <v>94.67</v>
      </c>
      <c r="K34" s="51">
        <v>98.29</v>
      </c>
    </row>
    <row r="35" spans="3:11" s="66" customFormat="1" x14ac:dyDescent="0.35">
      <c r="C35" s="24" t="s">
        <v>49</v>
      </c>
      <c r="D35" s="24" t="s">
        <v>149</v>
      </c>
      <c r="E35" s="24" t="s">
        <v>57</v>
      </c>
      <c r="F35" s="99">
        <f>VLOOKUP(D35,[1]ADS_REPORT_ALL_janjun18!$A$4:$D$402,2,FALSE)</f>
        <v>436191</v>
      </c>
      <c r="G35" s="124">
        <f>VLOOKUP(D35,[1]ADS_REPORT_ALL_janjun18!$A$4:$D$402,3,FALSE)</f>
        <v>0.96230000000000004</v>
      </c>
      <c r="H35" s="123">
        <f>VLOOKUP(D35,[1]ADS_REPORT_ALL_janjun18!$A$4:$D$402,4,FALSE)</f>
        <v>0.98740000000000006</v>
      </c>
      <c r="I35" s="168">
        <v>535769</v>
      </c>
      <c r="J35" s="124">
        <v>0.96430000000000005</v>
      </c>
      <c r="K35" s="122">
        <v>0.98809999999999998</v>
      </c>
    </row>
    <row r="36" spans="3:11" s="66" customFormat="1" x14ac:dyDescent="0.35">
      <c r="C36" s="24" t="s">
        <v>46</v>
      </c>
      <c r="D36" s="207" t="s">
        <v>56</v>
      </c>
      <c r="E36" s="207" t="s">
        <v>57</v>
      </c>
      <c r="F36" s="99">
        <v>134</v>
      </c>
      <c r="G36" s="50">
        <v>88.05</v>
      </c>
      <c r="H36" s="76">
        <v>94.77</v>
      </c>
      <c r="I36" s="168">
        <v>334</v>
      </c>
      <c r="J36" s="49">
        <v>99.1</v>
      </c>
      <c r="K36" s="54">
        <v>99.7</v>
      </c>
    </row>
    <row r="37" spans="3:11" s="63" customFormat="1" x14ac:dyDescent="0.35">
      <c r="C37" s="24" t="s">
        <v>44</v>
      </c>
      <c r="D37" s="207" t="s">
        <v>56</v>
      </c>
      <c r="E37" s="207" t="s">
        <v>57</v>
      </c>
      <c r="F37" s="99">
        <v>2408</v>
      </c>
      <c r="G37" s="50">
        <v>94.64</v>
      </c>
      <c r="H37" s="76">
        <v>97.38</v>
      </c>
      <c r="I37" s="168">
        <v>4516</v>
      </c>
      <c r="J37" s="49">
        <v>98.33</v>
      </c>
      <c r="K37" s="54">
        <v>99.62</v>
      </c>
    </row>
    <row r="38" spans="3:11" s="63" customFormat="1" x14ac:dyDescent="0.35">
      <c r="C38" s="24" t="s">
        <v>47</v>
      </c>
      <c r="D38" s="24" t="s">
        <v>56</v>
      </c>
      <c r="E38" s="24" t="s">
        <v>57</v>
      </c>
      <c r="F38" s="99">
        <v>4066</v>
      </c>
      <c r="G38" s="50">
        <v>93.14</v>
      </c>
      <c r="H38" s="76">
        <v>96.78</v>
      </c>
      <c r="I38" s="168">
        <v>9134</v>
      </c>
      <c r="J38" s="49">
        <v>97.9</v>
      </c>
      <c r="K38" s="54">
        <v>99.74</v>
      </c>
    </row>
    <row r="39" spans="3:11" s="66" customFormat="1" x14ac:dyDescent="0.35">
      <c r="C39" s="24" t="s">
        <v>48</v>
      </c>
      <c r="D39" s="88" t="s">
        <v>56</v>
      </c>
      <c r="E39" s="88" t="s">
        <v>57</v>
      </c>
      <c r="F39" s="99">
        <v>5027</v>
      </c>
      <c r="G39" s="50">
        <v>93.52</v>
      </c>
      <c r="H39" s="50">
        <v>96.12</v>
      </c>
      <c r="I39" s="45">
        <v>5535</v>
      </c>
      <c r="J39" s="49">
        <v>98.08</v>
      </c>
      <c r="K39" s="119">
        <v>99.77</v>
      </c>
    </row>
    <row r="40" spans="3:11" s="66" customFormat="1" x14ac:dyDescent="0.35">
      <c r="C40" s="24" t="s">
        <v>48</v>
      </c>
      <c r="D40" s="88" t="s">
        <v>134</v>
      </c>
      <c r="E40" s="88" t="s">
        <v>57</v>
      </c>
      <c r="F40" s="99">
        <v>1066</v>
      </c>
      <c r="G40" s="49">
        <v>96.06</v>
      </c>
      <c r="H40" s="50">
        <v>98.31</v>
      </c>
      <c r="I40" s="169">
        <v>2664</v>
      </c>
      <c r="J40" s="50">
        <v>93.58</v>
      </c>
      <c r="K40" s="50">
        <v>97.41</v>
      </c>
    </row>
    <row r="41" spans="3:11" s="66" customFormat="1" x14ac:dyDescent="0.35">
      <c r="C41" s="24" t="s">
        <v>45</v>
      </c>
      <c r="D41" s="24" t="s">
        <v>90</v>
      </c>
      <c r="E41" s="24" t="s">
        <v>57</v>
      </c>
      <c r="F41" s="99" t="s">
        <v>95</v>
      </c>
      <c r="G41" s="65"/>
      <c r="H41" s="65"/>
      <c r="I41" s="169">
        <v>2556</v>
      </c>
      <c r="J41" s="80">
        <v>95.85</v>
      </c>
      <c r="K41" s="52">
        <v>97.76</v>
      </c>
    </row>
    <row r="42" spans="3:11" s="66" customFormat="1" x14ac:dyDescent="0.35">
      <c r="C42" s="24" t="s">
        <v>47</v>
      </c>
      <c r="D42" s="24" t="s">
        <v>141</v>
      </c>
      <c r="E42" s="24" t="s">
        <v>57</v>
      </c>
      <c r="F42" s="99">
        <v>7824</v>
      </c>
      <c r="G42" s="49">
        <v>96.46</v>
      </c>
      <c r="H42" s="50">
        <v>98.95</v>
      </c>
      <c r="I42" s="169">
        <v>2333</v>
      </c>
      <c r="J42" s="49">
        <v>98.46</v>
      </c>
      <c r="K42" s="119">
        <v>99.49</v>
      </c>
    </row>
    <row r="43" spans="3:11" s="66" customFormat="1" x14ac:dyDescent="0.35">
      <c r="C43" s="24" t="s">
        <v>49</v>
      </c>
      <c r="D43" s="24" t="s">
        <v>160</v>
      </c>
      <c r="E43" s="24" t="s">
        <v>57</v>
      </c>
      <c r="F43" s="99">
        <f>VLOOKUP(D43,[1]ADS_REPORT_ALL_janjun18!$A$4:$D$402,2,FALSE)</f>
        <v>2874</v>
      </c>
      <c r="G43" s="124">
        <f>VLOOKUP(D43,[1]ADS_REPORT_ALL_janjun18!$A$4:$D$402,3,FALSE)</f>
        <v>0.98019999999999996</v>
      </c>
      <c r="H43" s="172">
        <f>VLOOKUP(D43,[1]ADS_REPORT_ALL_janjun18!$A$4:$D$402,4,FALSE)</f>
        <v>0.99439999999999995</v>
      </c>
      <c r="I43" s="169">
        <v>1544</v>
      </c>
      <c r="J43" s="124">
        <v>0.96309999999999996</v>
      </c>
      <c r="K43" s="121">
        <v>0.98060000000000003</v>
      </c>
    </row>
    <row r="44" spans="3:11" s="66" customFormat="1" x14ac:dyDescent="0.35">
      <c r="C44" s="24" t="s">
        <v>49</v>
      </c>
      <c r="D44" s="24" t="s">
        <v>166</v>
      </c>
      <c r="E44" s="24" t="s">
        <v>57</v>
      </c>
      <c r="F44" s="99"/>
      <c r="G44" s="65"/>
      <c r="H44" s="65"/>
      <c r="I44" s="169">
        <v>496</v>
      </c>
      <c r="J44" s="124">
        <v>0.9516</v>
      </c>
      <c r="K44" s="121">
        <v>0.9778</v>
      </c>
    </row>
    <row r="45" spans="3:11" s="66" customFormat="1" x14ac:dyDescent="0.35">
      <c r="C45" s="24" t="s">
        <v>49</v>
      </c>
      <c r="D45" s="24" t="s">
        <v>155</v>
      </c>
      <c r="E45" s="24" t="s">
        <v>57</v>
      </c>
      <c r="F45" s="99">
        <f>VLOOKUP(D45,[1]ADS_REPORT_ALL_janjun18!$A$4:$D$402,2,FALSE)</f>
        <v>3654</v>
      </c>
      <c r="G45" s="121">
        <f>VLOOKUP(D45,[1]ADS_REPORT_ALL_janjun18!$A$4:$D$402,3,FALSE)</f>
        <v>0.93289999999999995</v>
      </c>
      <c r="H45" s="121">
        <f>VLOOKUP(D45,[1]ADS_REPORT_ALL_janjun18!$A$4:$D$402,4,FALSE)</f>
        <v>0.97809999999999997</v>
      </c>
      <c r="I45" s="169">
        <v>4295</v>
      </c>
      <c r="J45" s="124">
        <v>0.97389999999999999</v>
      </c>
      <c r="K45" s="121">
        <v>0.99529999999999996</v>
      </c>
    </row>
    <row r="46" spans="3:11" s="66" customFormat="1" x14ac:dyDescent="0.35">
      <c r="C46" s="24" t="s">
        <v>45</v>
      </c>
      <c r="D46" s="24" t="s">
        <v>91</v>
      </c>
      <c r="E46" s="24" t="s">
        <v>57</v>
      </c>
      <c r="F46" s="99" t="s">
        <v>95</v>
      </c>
      <c r="G46" s="65"/>
      <c r="H46" s="65"/>
      <c r="I46" s="169">
        <v>168</v>
      </c>
      <c r="J46" s="50">
        <v>91.66</v>
      </c>
      <c r="K46" s="50">
        <v>95.23</v>
      </c>
    </row>
    <row r="47" spans="3:11" s="66" customFormat="1" x14ac:dyDescent="0.35">
      <c r="C47" s="24" t="s">
        <v>49</v>
      </c>
      <c r="D47" s="24" t="s">
        <v>150</v>
      </c>
      <c r="E47" s="24" t="s">
        <v>57</v>
      </c>
      <c r="F47" s="99">
        <f>VLOOKUP(D47,[1]ADS_REPORT_ALL_janjun18!$A$4:$D$402,2,FALSE)</f>
        <v>39377</v>
      </c>
      <c r="G47" s="117">
        <f>VLOOKUP(D47,[1]ADS_REPORT_ALL_janjun18!$A$4:$D$402,3,FALSE)</f>
        <v>0.96360000000000001</v>
      </c>
      <c r="H47" s="117">
        <f>VLOOKUP(D47,[1]ADS_REPORT_ALL_janjun18!$A$4:$D$402,4,FALSE)</f>
        <v>0.98880000000000001</v>
      </c>
      <c r="I47" s="45">
        <v>371834</v>
      </c>
      <c r="J47" s="117">
        <v>0.98440000000000005</v>
      </c>
      <c r="K47" s="117">
        <v>0.99450000000000005</v>
      </c>
    </row>
    <row r="48" spans="3:11" s="66" customFormat="1" x14ac:dyDescent="0.35">
      <c r="C48" s="24" t="s">
        <v>49</v>
      </c>
      <c r="D48" s="24" t="s">
        <v>168</v>
      </c>
      <c r="E48" s="24" t="s">
        <v>59</v>
      </c>
      <c r="F48" s="99">
        <f>VLOOKUP(D48,[1]ADS_REPORT_ALL_janjun18!$A$4:$D$402,2,FALSE)</f>
        <v>266</v>
      </c>
      <c r="G48" s="117">
        <f>VLOOKUP(D48,[1]ADS_REPORT_ALL_janjun18!$A$4:$D$402,3,FALSE)</f>
        <v>0.98870000000000002</v>
      </c>
      <c r="H48" s="117">
        <f>VLOOKUP(D48,[1]ADS_REPORT_ALL_janjun18!$A$4:$D$402,4,FALSE)</f>
        <v>0.99619999999999997</v>
      </c>
      <c r="I48" s="169">
        <v>413</v>
      </c>
      <c r="J48" s="117">
        <v>0.95879999999999999</v>
      </c>
      <c r="K48" s="117">
        <v>0.98550000000000004</v>
      </c>
    </row>
    <row r="49" spans="3:11" s="66" customFormat="1" x14ac:dyDescent="0.35">
      <c r="C49" s="24" t="s">
        <v>48</v>
      </c>
      <c r="D49" s="88" t="s">
        <v>135</v>
      </c>
      <c r="E49" s="88" t="s">
        <v>59</v>
      </c>
      <c r="F49" s="99">
        <v>557</v>
      </c>
      <c r="G49" s="49">
        <v>99.46</v>
      </c>
      <c r="H49" s="119">
        <v>99.64</v>
      </c>
      <c r="I49" s="169">
        <v>182</v>
      </c>
      <c r="J49" s="49">
        <v>98.35</v>
      </c>
      <c r="K49" s="50">
        <v>98.35</v>
      </c>
    </row>
    <row r="50" spans="3:11" s="66" customFormat="1" x14ac:dyDescent="0.35">
      <c r="C50" s="24" t="s">
        <v>49</v>
      </c>
      <c r="D50" s="24" t="s">
        <v>180</v>
      </c>
      <c r="E50" s="24" t="s">
        <v>59</v>
      </c>
      <c r="F50" s="99">
        <f>VLOOKUP(D50,[1]ADS_REPORT_ALL_janjun18!$A$4:$D$402,2,FALSE)</f>
        <v>52</v>
      </c>
      <c r="G50" s="117">
        <f>VLOOKUP(D50,[1]ADS_REPORT_ALL_janjun18!$A$4:$D$402,3,FALSE)</f>
        <v>1</v>
      </c>
      <c r="H50" s="117">
        <f>VLOOKUP(D50,[1]ADS_REPORT_ALL_janjun18!$A$4:$D$402,4,FALSE)</f>
        <v>1</v>
      </c>
      <c r="I50" s="169">
        <v>120</v>
      </c>
      <c r="J50" s="117">
        <v>0.91669999999999996</v>
      </c>
      <c r="K50" s="117">
        <v>0.93330000000000002</v>
      </c>
    </row>
    <row r="51" spans="3:11" s="66" customFormat="1" x14ac:dyDescent="0.35">
      <c r="C51" s="24" t="s">
        <v>49</v>
      </c>
      <c r="D51" s="24" t="s">
        <v>158</v>
      </c>
      <c r="E51" s="24" t="s">
        <v>59</v>
      </c>
      <c r="F51" s="99">
        <f>VLOOKUP(D51,[1]ADS_REPORT_ALL_janjun18!$A$4:$D$402,2,FALSE)</f>
        <v>1587</v>
      </c>
      <c r="G51" s="117">
        <f>VLOOKUP(D51,[1]ADS_REPORT_ALL_janjun18!$A$4:$D$402,3,FALSE)</f>
        <v>0.94899999999999995</v>
      </c>
      <c r="H51" s="117">
        <f>VLOOKUP(D51,[1]ADS_REPORT_ALL_janjun18!$A$4:$D$402,4,FALSE)</f>
        <v>0.98109999999999997</v>
      </c>
      <c r="I51" s="169">
        <v>2181</v>
      </c>
      <c r="J51" s="117">
        <v>0.93440000000000001</v>
      </c>
      <c r="K51" s="117">
        <v>0.97799999999999998</v>
      </c>
    </row>
    <row r="52" spans="3:11" s="66" customFormat="1" x14ac:dyDescent="0.35">
      <c r="C52" s="24" t="s">
        <v>49</v>
      </c>
      <c r="D52" s="24" t="s">
        <v>174</v>
      </c>
      <c r="E52" s="24" t="s">
        <v>59</v>
      </c>
      <c r="F52" s="99">
        <f>VLOOKUP(D52,[1]ADS_REPORT_ALL_janjun18!$A$4:$D$402,2,FALSE)</f>
        <v>334</v>
      </c>
      <c r="G52" s="117">
        <f>VLOOKUP(D52,[1]ADS_REPORT_ALL_janjun18!$A$4:$D$402,3,FALSE)</f>
        <v>0.997</v>
      </c>
      <c r="H52" s="117">
        <f>VLOOKUP(D52,[1]ADS_REPORT_ALL_janjun18!$A$4:$D$402,4,FALSE)</f>
        <v>1</v>
      </c>
      <c r="I52" s="169">
        <v>247</v>
      </c>
      <c r="J52" s="117">
        <v>0.96760000000000002</v>
      </c>
      <c r="K52" s="117">
        <v>0.9879</v>
      </c>
    </row>
    <row r="53" spans="3:11" s="66" customFormat="1" x14ac:dyDescent="0.35">
      <c r="C53" s="24" t="s">
        <v>49</v>
      </c>
      <c r="D53" s="24" t="s">
        <v>183</v>
      </c>
      <c r="E53" s="24" t="s">
        <v>59</v>
      </c>
      <c r="F53" s="99">
        <f>VLOOKUP(D53,[1]ADS_REPORT_ALL_janjun18!$A$4:$D$402,2,FALSE)</f>
        <v>249</v>
      </c>
      <c r="G53" s="117">
        <f>VLOOKUP(D53,[1]ADS_REPORT_ALL_janjun18!$A$4:$D$402,3,FALSE)</f>
        <v>1</v>
      </c>
      <c r="H53" s="117">
        <f>VLOOKUP(D53,[1]ADS_REPORT_ALL_janjun18!$A$4:$D$402,4,FALSE)</f>
        <v>1</v>
      </c>
      <c r="I53" s="169">
        <v>109</v>
      </c>
      <c r="J53" s="117">
        <v>0.96330000000000005</v>
      </c>
      <c r="K53" s="117">
        <v>0.96330000000000005</v>
      </c>
    </row>
    <row r="54" spans="3:11" s="66" customFormat="1" x14ac:dyDescent="0.35">
      <c r="C54" s="24" t="s">
        <v>48</v>
      </c>
      <c r="D54" s="88" t="s">
        <v>146</v>
      </c>
      <c r="E54" s="88" t="s">
        <v>59</v>
      </c>
      <c r="F54" s="99">
        <v>161</v>
      </c>
      <c r="G54" s="49">
        <v>98.76</v>
      </c>
      <c r="H54" s="50">
        <v>98.76</v>
      </c>
      <c r="I54" s="169">
        <v>110</v>
      </c>
      <c r="J54" s="49">
        <v>100</v>
      </c>
      <c r="K54" s="49">
        <v>100</v>
      </c>
    </row>
    <row r="55" spans="3:11" s="66" customFormat="1" x14ac:dyDescent="0.35">
      <c r="C55" s="24" t="s">
        <v>44</v>
      </c>
      <c r="D55" s="24" t="s">
        <v>58</v>
      </c>
      <c r="E55" s="24" t="s">
        <v>59</v>
      </c>
      <c r="F55" s="99">
        <v>414</v>
      </c>
      <c r="G55" s="49">
        <v>97.58</v>
      </c>
      <c r="H55" s="50">
        <v>98.79</v>
      </c>
      <c r="I55" s="45">
        <v>374</v>
      </c>
      <c r="J55" s="49">
        <v>99.19</v>
      </c>
      <c r="K55" s="119">
        <v>99.46</v>
      </c>
    </row>
    <row r="56" spans="3:11" s="66" customFormat="1" x14ac:dyDescent="0.35">
      <c r="C56" s="24" t="s">
        <v>49</v>
      </c>
      <c r="D56" s="24" t="s">
        <v>178</v>
      </c>
      <c r="E56" s="24" t="s">
        <v>59</v>
      </c>
      <c r="F56" s="99">
        <f>VLOOKUP(D56,[1]ADS_REPORT_ALL_janjun18!$A$4:$D$402,2,FALSE)</f>
        <v>288</v>
      </c>
      <c r="G56" s="233">
        <f>VLOOKUP(D56,[1]ADS_REPORT_ALL_janjun18!$A$4:$D$402,3,FALSE)</f>
        <v>0.96870000000000001</v>
      </c>
      <c r="H56" s="234">
        <f>VLOOKUP(D56,[1]ADS_REPORT_ALL_janjun18!$A$4:$D$402,4,FALSE)</f>
        <v>0.97219999999999995</v>
      </c>
      <c r="I56" s="45">
        <v>163</v>
      </c>
      <c r="J56" s="117">
        <v>0.98770000000000002</v>
      </c>
      <c r="K56" s="117">
        <v>0.99390000000000001</v>
      </c>
    </row>
    <row r="57" spans="3:11" s="66" customFormat="1" x14ac:dyDescent="0.35">
      <c r="C57" s="24" t="s">
        <v>49</v>
      </c>
      <c r="D57" s="24" t="s">
        <v>179</v>
      </c>
      <c r="E57" s="24" t="s">
        <v>59</v>
      </c>
      <c r="F57" s="99">
        <f>VLOOKUP(D57,[1]ADS_REPORT_ALL_janjun18!$A$4:$D$402,2,FALSE)</f>
        <v>69</v>
      </c>
      <c r="G57" s="117">
        <f>VLOOKUP(D57,[1]ADS_REPORT_ALL_janjun18!$A$4:$D$402,3,FALSE)</f>
        <v>1</v>
      </c>
      <c r="H57" s="117">
        <f>VLOOKUP(D57,[1]ADS_REPORT_ALL_janjun18!$A$4:$D$402,4,FALSE)</f>
        <v>1</v>
      </c>
      <c r="I57" s="45">
        <v>141</v>
      </c>
      <c r="J57" s="117">
        <v>0.97870000000000001</v>
      </c>
      <c r="K57" s="117">
        <v>0.98580000000000001</v>
      </c>
    </row>
    <row r="58" spans="3:11" s="66" customFormat="1" x14ac:dyDescent="0.35">
      <c r="C58" s="24" t="s">
        <v>49</v>
      </c>
      <c r="D58" s="24" t="s">
        <v>167</v>
      </c>
      <c r="E58" s="24" t="s">
        <v>59</v>
      </c>
      <c r="F58" s="99">
        <f>VLOOKUP(D58,[1]ADS_REPORT_ALL_janjun18!$A$4:$D$402,2,FALSE)</f>
        <v>349</v>
      </c>
      <c r="G58" s="117">
        <f>VLOOKUP(D58,[1]ADS_REPORT_ALL_janjun18!$A$4:$D$402,3,FALSE)</f>
        <v>1</v>
      </c>
      <c r="H58" s="117">
        <f>VLOOKUP(D58,[1]ADS_REPORT_ALL_janjun18!$A$4:$D$402,4,FALSE)</f>
        <v>1</v>
      </c>
      <c r="I58" s="45">
        <v>424</v>
      </c>
      <c r="J58" s="117">
        <v>0.91979999999999995</v>
      </c>
      <c r="K58" s="117">
        <v>0.93869999999999998</v>
      </c>
    </row>
    <row r="59" spans="3:11" s="66" customFormat="1" x14ac:dyDescent="0.35">
      <c r="C59" s="24" t="s">
        <v>49</v>
      </c>
      <c r="D59" s="24" t="s">
        <v>182</v>
      </c>
      <c r="E59" s="24" t="s">
        <v>59</v>
      </c>
      <c r="F59" s="99">
        <f>VLOOKUP(D59,[1]ADS_REPORT_ALL_janjun18!$A$4:$D$402,2,FALSE)</f>
        <v>102</v>
      </c>
      <c r="G59" s="117">
        <f>VLOOKUP(D59,[1]ADS_REPORT_ALL_janjun18!$A$4:$D$402,3,FALSE)</f>
        <v>0.92159999999999997</v>
      </c>
      <c r="H59" s="117">
        <f>VLOOKUP(D59,[1]ADS_REPORT_ALL_janjun18!$A$4:$D$402,4,FALSE)</f>
        <v>0.99019999999999997</v>
      </c>
      <c r="I59" s="45">
        <v>110</v>
      </c>
      <c r="J59" s="117">
        <v>0.96360000000000001</v>
      </c>
      <c r="K59" s="117">
        <v>1</v>
      </c>
    </row>
    <row r="60" spans="3:11" s="66" customFormat="1" x14ac:dyDescent="0.35">
      <c r="C60" s="24" t="s">
        <v>49</v>
      </c>
      <c r="D60" s="24" t="s">
        <v>181</v>
      </c>
      <c r="E60" s="24" t="s">
        <v>59</v>
      </c>
      <c r="F60" s="99">
        <f>VLOOKUP(D60,[1]ADS_REPORT_ALL_janjun18!$A$4:$D$402,2,FALSE)</f>
        <v>106</v>
      </c>
      <c r="G60" s="117">
        <f>VLOOKUP(D60,[1]ADS_REPORT_ALL_janjun18!$A$4:$D$402,3,FALSE)</f>
        <v>0.8962</v>
      </c>
      <c r="H60" s="117">
        <f>VLOOKUP(D60,[1]ADS_REPORT_ALL_janjun18!$A$4:$D$402,4,FALSE)</f>
        <v>0.99060000000000004</v>
      </c>
      <c r="I60" s="45">
        <v>119</v>
      </c>
      <c r="J60" s="117">
        <v>0.98319999999999996</v>
      </c>
      <c r="K60" s="117">
        <v>1</v>
      </c>
    </row>
    <row r="61" spans="3:11" s="66" customFormat="1" x14ac:dyDescent="0.35">
      <c r="C61" s="24" t="s">
        <v>44</v>
      </c>
      <c r="D61" s="24" t="s">
        <v>60</v>
      </c>
      <c r="E61" s="24" t="s">
        <v>59</v>
      </c>
      <c r="F61" s="99">
        <v>230</v>
      </c>
      <c r="G61" s="49">
        <v>100</v>
      </c>
      <c r="H61" s="49">
        <v>100</v>
      </c>
      <c r="I61" s="45">
        <v>298</v>
      </c>
      <c r="J61" s="49">
        <v>98.99</v>
      </c>
      <c r="K61" s="50">
        <v>98.99</v>
      </c>
    </row>
    <row r="62" spans="3:11" s="66" customFormat="1" x14ac:dyDescent="0.35">
      <c r="C62" s="24" t="s">
        <v>49</v>
      </c>
      <c r="D62" s="24" t="s">
        <v>152</v>
      </c>
      <c r="E62" s="24" t="s">
        <v>59</v>
      </c>
      <c r="F62" s="99">
        <f>VLOOKUP(D62,[1]ADS_REPORT_ALL_janjun18!$A$4:$D$402,2,FALSE)</f>
        <v>14898</v>
      </c>
      <c r="G62" s="117">
        <f>VLOOKUP(D62,[1]ADS_REPORT_ALL_janjun18!$A$4:$D$402,3,FALSE)</f>
        <v>0.96689999999999998</v>
      </c>
      <c r="H62" s="117">
        <f>VLOOKUP(D62,[1]ADS_REPORT_ALL_janjun18!$A$4:$D$402,4,FALSE)</f>
        <v>0.9899</v>
      </c>
      <c r="I62" s="45">
        <v>17458</v>
      </c>
      <c r="J62" s="117">
        <v>0.97629999999999995</v>
      </c>
      <c r="K62" s="117">
        <v>0.9919</v>
      </c>
    </row>
    <row r="63" spans="3:11" s="66" customFormat="1" x14ac:dyDescent="0.35">
      <c r="C63" s="24" t="s">
        <v>49</v>
      </c>
      <c r="D63" s="24" t="s">
        <v>153</v>
      </c>
      <c r="E63" s="24" t="s">
        <v>59</v>
      </c>
      <c r="F63" s="99">
        <f>VLOOKUP(D63,[1]ADS_REPORT_ALL_janjun18!$A$4:$D$402,2,FALSE)</f>
        <v>17114</v>
      </c>
      <c r="G63" s="117">
        <f>VLOOKUP(D63,[1]ADS_REPORT_ALL_janjun18!$A$4:$D$402,3,FALSE)</f>
        <v>0.96889999999999998</v>
      </c>
      <c r="H63" s="117">
        <f>VLOOKUP(D63,[1]ADS_REPORT_ALL_janjun18!$A$4:$D$402,4,FALSE)</f>
        <v>0.98729999999999996</v>
      </c>
      <c r="I63" s="45">
        <v>12069</v>
      </c>
      <c r="J63" s="117">
        <v>0.96850000000000003</v>
      </c>
      <c r="K63" s="117">
        <v>0.98950000000000005</v>
      </c>
    </row>
    <row r="64" spans="3:11" s="66" customFormat="1" x14ac:dyDescent="0.35">
      <c r="C64" s="24" t="s">
        <v>49</v>
      </c>
      <c r="D64" s="24" t="s">
        <v>172</v>
      </c>
      <c r="E64" s="24" t="s">
        <v>59</v>
      </c>
      <c r="F64" s="99">
        <f>VLOOKUP(D64,[1]ADS_REPORT_ALL_janjun18!$A$4:$D$402,2,FALSE)</f>
        <v>374</v>
      </c>
      <c r="G64" s="117">
        <f>VLOOKUP(D64,[1]ADS_REPORT_ALL_janjun18!$A$4:$D$402,3,FALSE)</f>
        <v>0.97589999999999999</v>
      </c>
      <c r="H64" s="117">
        <f>VLOOKUP(D64,[1]ADS_REPORT_ALL_janjun18!$A$4:$D$402,4,FALSE)</f>
        <v>0.98660000000000003</v>
      </c>
      <c r="I64" s="169">
        <v>261</v>
      </c>
      <c r="J64" s="117">
        <v>0.99229999999999996</v>
      </c>
      <c r="K64" s="117">
        <v>1</v>
      </c>
    </row>
    <row r="65" spans="2:11" s="66" customFormat="1" x14ac:dyDescent="0.35">
      <c r="C65" s="24" t="s">
        <v>49</v>
      </c>
      <c r="D65" s="24" t="s">
        <v>169</v>
      </c>
      <c r="E65" s="24" t="s">
        <v>59</v>
      </c>
      <c r="F65" s="99">
        <f>VLOOKUP(D65,[1]ADS_REPORT_ALL_janjun18!$A$4:$D$402,2,FALSE)</f>
        <v>405</v>
      </c>
      <c r="G65" s="117">
        <f>VLOOKUP(D65,[1]ADS_REPORT_ALL_janjun18!$A$4:$D$402,3,FALSE)</f>
        <v>0.94069999999999998</v>
      </c>
      <c r="H65" s="117">
        <f>VLOOKUP(D65,[1]ADS_REPORT_ALL_janjun18!$A$4:$D$402,4,FALSE)</f>
        <v>0.99509999999999998</v>
      </c>
      <c r="I65" s="169">
        <v>366</v>
      </c>
      <c r="J65" s="117">
        <v>0.9536</v>
      </c>
      <c r="K65" s="117">
        <v>1</v>
      </c>
    </row>
    <row r="66" spans="2:11" s="63" customFormat="1" x14ac:dyDescent="0.35">
      <c r="C66" s="24" t="s">
        <v>49</v>
      </c>
      <c r="D66" s="24" t="s">
        <v>161</v>
      </c>
      <c r="E66" s="24" t="s">
        <v>59</v>
      </c>
      <c r="F66" s="99">
        <f>VLOOKUP(D66,[1]ADS_REPORT_ALL_janjun18!$A$4:$D$402,2,FALSE)</f>
        <v>1397</v>
      </c>
      <c r="G66" s="117">
        <f>VLOOKUP(D66,[1]ADS_REPORT_ALL_janjun18!$A$4:$D$402,3,FALSE)</f>
        <v>0.95850000000000002</v>
      </c>
      <c r="H66" s="117">
        <f>VLOOKUP(D66,[1]ADS_REPORT_ALL_janjun18!$A$4:$D$402,4,FALSE)</f>
        <v>0.9778</v>
      </c>
      <c r="I66" s="169">
        <v>1260</v>
      </c>
      <c r="J66" s="117">
        <v>0.95950000000000002</v>
      </c>
      <c r="K66" s="117">
        <v>0.98409999999999997</v>
      </c>
    </row>
    <row r="67" spans="2:11" s="63" customFormat="1" x14ac:dyDescent="0.35">
      <c r="C67" s="24" t="s">
        <v>49</v>
      </c>
      <c r="D67" s="24" t="s">
        <v>159</v>
      </c>
      <c r="E67" s="24" t="s">
        <v>59</v>
      </c>
      <c r="F67" s="99">
        <f>VLOOKUP(D67,[1]ADS_REPORT_ALL_janjun18!$A$4:$D$402,2,FALSE)</f>
        <v>1578</v>
      </c>
      <c r="G67" s="117">
        <f>VLOOKUP(D67,[1]ADS_REPORT_ALL_janjun18!$A$4:$D$402,3,FALSE)</f>
        <v>0.9677</v>
      </c>
      <c r="H67" s="117">
        <f>VLOOKUP(D67,[1]ADS_REPORT_ALL_janjun18!$A$4:$D$402,4,FALSE)</f>
        <v>0.98480000000000001</v>
      </c>
      <c r="I67" s="169">
        <v>1586</v>
      </c>
      <c r="J67" s="117">
        <v>0.96970000000000001</v>
      </c>
      <c r="K67" s="117">
        <v>0.9899</v>
      </c>
    </row>
    <row r="68" spans="2:11" s="63" customFormat="1" x14ac:dyDescent="0.35">
      <c r="C68" s="24" t="s">
        <v>49</v>
      </c>
      <c r="D68" s="24" t="s">
        <v>156</v>
      </c>
      <c r="E68" s="24" t="s">
        <v>59</v>
      </c>
      <c r="F68" s="99">
        <f>VLOOKUP(D68,[1]ADS_REPORT_ALL_janjun18!$A$4:$D$402,2,FALSE)</f>
        <v>2773</v>
      </c>
      <c r="G68" s="117">
        <f>VLOOKUP(D68,[1]ADS_REPORT_ALL_janjun18!$A$4:$D$402,3,FALSE)</f>
        <v>0.94369999999999998</v>
      </c>
      <c r="H68" s="117">
        <f>VLOOKUP(D68,[1]ADS_REPORT_ALL_janjun18!$A$4:$D$402,4,FALSE)</f>
        <v>0.97909999999999997</v>
      </c>
      <c r="I68" s="169">
        <v>2875</v>
      </c>
      <c r="J68" s="117">
        <v>0.94989999999999997</v>
      </c>
      <c r="K68" s="117">
        <v>0.98050000000000004</v>
      </c>
    </row>
    <row r="69" spans="2:11" s="63" customFormat="1" x14ac:dyDescent="0.35">
      <c r="C69" s="24" t="s">
        <v>49</v>
      </c>
      <c r="D69" s="24" t="s">
        <v>164</v>
      </c>
      <c r="E69" s="24" t="s">
        <v>59</v>
      </c>
      <c r="F69" s="99">
        <f>VLOOKUP(D69,[1]ADS_REPORT_ALL_janjun18!$A$4:$D$402,2,FALSE)</f>
        <v>434</v>
      </c>
      <c r="G69" s="117">
        <f>VLOOKUP(D69,[1]ADS_REPORT_ALL_janjun18!$A$4:$D$402,3,FALSE)</f>
        <v>0.97240000000000004</v>
      </c>
      <c r="H69" s="117">
        <f>VLOOKUP(D69,[1]ADS_REPORT_ALL_janjun18!$A$4:$D$402,4,FALSE)</f>
        <v>0.98850000000000005</v>
      </c>
      <c r="I69" s="169">
        <v>649</v>
      </c>
      <c r="J69" s="117">
        <v>0.98</v>
      </c>
      <c r="K69" s="117">
        <v>0.99229999999999996</v>
      </c>
    </row>
    <row r="70" spans="2:11" s="63" customFormat="1" x14ac:dyDescent="0.35">
      <c r="C70" s="24" t="s">
        <v>49</v>
      </c>
      <c r="D70" s="24" t="s">
        <v>175</v>
      </c>
      <c r="E70" s="24" t="s">
        <v>59</v>
      </c>
      <c r="F70" s="99">
        <f>VLOOKUP(D70,[1]ADS_REPORT_ALL_janjun18!$A$4:$D$402,2,FALSE)</f>
        <v>244</v>
      </c>
      <c r="G70" s="117">
        <f>VLOOKUP(D70,[1]ADS_REPORT_ALL_janjun18!$A$4:$D$402,3,FALSE)</f>
        <v>0.9385</v>
      </c>
      <c r="H70" s="117">
        <f>VLOOKUP(D70,[1]ADS_REPORT_ALL_janjun18!$A$4:$D$402,4,FALSE)</f>
        <v>0.99180000000000001</v>
      </c>
      <c r="I70" s="45">
        <v>245</v>
      </c>
      <c r="J70" s="117">
        <v>0.96730000000000005</v>
      </c>
      <c r="K70" s="117">
        <v>0.98780000000000001</v>
      </c>
    </row>
    <row r="71" spans="2:11" s="63" customFormat="1" x14ac:dyDescent="0.35">
      <c r="C71" s="24" t="s">
        <v>49</v>
      </c>
      <c r="D71" s="24" t="s">
        <v>171</v>
      </c>
      <c r="E71" s="24" t="s">
        <v>59</v>
      </c>
      <c r="F71" s="99"/>
      <c r="G71" s="117"/>
      <c r="H71" s="117"/>
      <c r="I71" s="45">
        <v>287</v>
      </c>
      <c r="J71" s="117">
        <v>0.9617</v>
      </c>
      <c r="K71" s="117">
        <v>0.98950000000000005</v>
      </c>
    </row>
    <row r="72" spans="2:11" s="63" customFormat="1" x14ac:dyDescent="0.35">
      <c r="C72" s="24" t="s">
        <v>49</v>
      </c>
      <c r="D72" s="24" t="s">
        <v>176</v>
      </c>
      <c r="E72" s="24" t="s">
        <v>59</v>
      </c>
      <c r="F72" s="99">
        <f>VLOOKUP(D72,[1]ADS_REPORT_ALL_janjun18!$A$4:$D$402,2,FALSE)</f>
        <v>149</v>
      </c>
      <c r="G72" s="117">
        <f>VLOOKUP(D72,[1]ADS_REPORT_ALL_janjun18!$A$4:$D$402,3,FALSE)</f>
        <v>0.98660000000000003</v>
      </c>
      <c r="H72" s="117">
        <f>VLOOKUP(D72,[1]ADS_REPORT_ALL_janjun18!$A$4:$D$402,4,FALSE)</f>
        <v>0.98660000000000003</v>
      </c>
      <c r="I72" s="45">
        <v>178</v>
      </c>
      <c r="J72" s="117">
        <v>0.96630000000000005</v>
      </c>
      <c r="K72" s="117">
        <v>0.96630000000000005</v>
      </c>
    </row>
    <row r="73" spans="2:11" s="63" customFormat="1" ht="15" thickBot="1" x14ac:dyDescent="0.4">
      <c r="C73" s="24" t="s">
        <v>49</v>
      </c>
      <c r="D73" s="25" t="s">
        <v>177</v>
      </c>
      <c r="E73" s="25" t="s">
        <v>59</v>
      </c>
      <c r="F73" s="99">
        <f>VLOOKUP(D73,[1]ADS_REPORT_ALL_janjun18!$A$4:$D$402,2,FALSE)</f>
        <v>133</v>
      </c>
      <c r="G73" s="117">
        <f>VLOOKUP(D73,[1]ADS_REPORT_ALL_janjun18!$A$4:$D$402,3,FALSE)</f>
        <v>0.95489999999999997</v>
      </c>
      <c r="H73" s="117">
        <f>VLOOKUP(D73,[1]ADS_REPORT_ALL_janjun18!$A$4:$D$402,4,FALSE)</f>
        <v>0.96989999999999998</v>
      </c>
      <c r="I73" s="45">
        <v>172</v>
      </c>
      <c r="J73" s="117">
        <v>0.98839999999999995</v>
      </c>
      <c r="K73" s="117">
        <v>0.99419999999999997</v>
      </c>
    </row>
    <row r="75" spans="2:11" ht="15" thickBot="1" x14ac:dyDescent="0.4">
      <c r="B75" s="33"/>
      <c r="C75" s="33"/>
      <c r="D75" s="33"/>
      <c r="E75" s="33"/>
      <c r="F75" s="33"/>
      <c r="G75" s="33"/>
      <c r="H75" s="33"/>
    </row>
    <row r="76" spans="2:11" ht="15" thickBot="1" x14ac:dyDescent="0.4">
      <c r="C76" s="286" t="s">
        <v>1</v>
      </c>
      <c r="D76" s="288"/>
      <c r="E76" s="287" t="s">
        <v>3</v>
      </c>
      <c r="F76" s="287"/>
      <c r="G76" s="287"/>
      <c r="H76" s="287"/>
      <c r="I76" s="287"/>
      <c r="J76" s="288"/>
    </row>
    <row r="77" spans="2:11" ht="15" thickBot="1" x14ac:dyDescent="0.4">
      <c r="C77" s="286" t="s">
        <v>12</v>
      </c>
      <c r="D77" s="288"/>
      <c r="E77" s="314" t="s">
        <v>52</v>
      </c>
      <c r="F77" s="315"/>
      <c r="G77" s="316"/>
      <c r="H77" s="286" t="s">
        <v>53</v>
      </c>
      <c r="I77" s="287"/>
      <c r="J77" s="288"/>
    </row>
    <row r="78" spans="2:11" x14ac:dyDescent="0.35">
      <c r="C78" s="312"/>
      <c r="D78" s="313"/>
      <c r="E78" s="317" t="s">
        <v>13</v>
      </c>
      <c r="F78" s="92">
        <v>0.95</v>
      </c>
      <c r="G78" s="19">
        <v>0.999</v>
      </c>
      <c r="H78" s="317" t="s">
        <v>13</v>
      </c>
      <c r="I78" s="36">
        <v>0.95</v>
      </c>
      <c r="J78" s="93">
        <v>0.999</v>
      </c>
    </row>
    <row r="79" spans="2:11" ht="31.5" customHeight="1" thickBot="1" x14ac:dyDescent="0.4">
      <c r="C79" s="292"/>
      <c r="D79" s="294"/>
      <c r="E79" s="318"/>
      <c r="F79" s="11" t="s">
        <v>19</v>
      </c>
      <c r="G79" s="20" t="s">
        <v>20</v>
      </c>
      <c r="H79" s="318"/>
      <c r="I79" s="22" t="s">
        <v>19</v>
      </c>
      <c r="J79" s="18" t="s">
        <v>20</v>
      </c>
    </row>
    <row r="80" spans="2:11" ht="15" thickBot="1" x14ac:dyDescent="0.4">
      <c r="C80" s="39" t="s">
        <v>11</v>
      </c>
      <c r="D80" s="304" t="s">
        <v>270</v>
      </c>
      <c r="E80" s="305"/>
      <c r="F80" s="305"/>
      <c r="G80" s="305"/>
      <c r="H80" s="305"/>
      <c r="I80" s="305"/>
      <c r="J80" s="306"/>
    </row>
    <row r="81" spans="3:10" x14ac:dyDescent="0.35">
      <c r="C81" s="23" t="s">
        <v>49</v>
      </c>
      <c r="D81" s="23" t="s">
        <v>82</v>
      </c>
      <c r="E81" s="208">
        <f>VLOOKUP(D81,[1]ADS_REPORT_ALL_janjun18!$A$646:$D$999,2, FALSE)</f>
        <v>59</v>
      </c>
      <c r="F81" s="236">
        <f>VLOOKUP(D81,[1]ADS_REPORT_ALL_janjun18!$A$646:$D$999,3, FALSE)</f>
        <v>0.98309999999999997</v>
      </c>
      <c r="G81" s="237">
        <f>VLOOKUP(D81,[1]ADS_REPORT_ALL_janjun18!$A$646:$D$999,4, FALSE)</f>
        <v>0.98309999999999997</v>
      </c>
      <c r="H81" s="208">
        <v>169</v>
      </c>
      <c r="I81" s="236">
        <v>0.98819999999999997</v>
      </c>
      <c r="J81" s="237">
        <v>0.98819999999999997</v>
      </c>
    </row>
    <row r="82" spans="3:10" x14ac:dyDescent="0.35">
      <c r="C82" s="24" t="s">
        <v>46</v>
      </c>
      <c r="D82" s="24" t="s">
        <v>82</v>
      </c>
      <c r="E82" s="210"/>
      <c r="F82" s="117"/>
      <c r="G82" s="120"/>
      <c r="H82" s="210">
        <v>148</v>
      </c>
      <c r="I82" s="117">
        <v>0.93240000000000001</v>
      </c>
      <c r="J82" s="120">
        <v>0.95269999999999999</v>
      </c>
    </row>
    <row r="83" spans="3:10" x14ac:dyDescent="0.35">
      <c r="C83" s="24" t="s">
        <v>49</v>
      </c>
      <c r="D83" s="206" t="s">
        <v>238</v>
      </c>
      <c r="E83" s="210">
        <f>VLOOKUP(D83,[1]ADS_REPORT_ALL_janjun18!$A$646:$D$999,2, FALSE)</f>
        <v>10624</v>
      </c>
      <c r="F83" s="117">
        <f>VLOOKUP(D83,[1]ADS_REPORT_ALL_janjun18!$A$646:$D$999,3, FALSE)</f>
        <v>0.9738</v>
      </c>
      <c r="G83" s="120">
        <f>VLOOKUP(D83,[1]ADS_REPORT_ALL_janjun18!$A$646:$D$999,4, FALSE)</f>
        <v>0.98770000000000002</v>
      </c>
      <c r="H83" s="210">
        <v>14049</v>
      </c>
      <c r="I83" s="117">
        <v>0.9859</v>
      </c>
      <c r="J83" s="120">
        <v>0.99439999999999995</v>
      </c>
    </row>
    <row r="84" spans="3:10" x14ac:dyDescent="0.35">
      <c r="C84" s="24" t="s">
        <v>49</v>
      </c>
      <c r="D84" s="24" t="s">
        <v>266</v>
      </c>
      <c r="E84" s="210">
        <f>VLOOKUP(D84,[1]ADS_REPORT_ALL_janjun18!$A$646:$D$999,2, FALSE)</f>
        <v>193</v>
      </c>
      <c r="F84" s="117">
        <f>VLOOKUP(D84,[1]ADS_REPORT_ALL_janjun18!$A$646:$D$999,3, FALSE)</f>
        <v>0.97929999999999995</v>
      </c>
      <c r="G84" s="120">
        <f>VLOOKUP(D84,[1]ADS_REPORT_ALL_janjun18!$A$646:$D$999,4, FALSE)</f>
        <v>0.98450000000000004</v>
      </c>
      <c r="H84" s="210">
        <v>155</v>
      </c>
      <c r="I84" s="117">
        <v>0.98709999999999998</v>
      </c>
      <c r="J84" s="120">
        <v>1</v>
      </c>
    </row>
    <row r="85" spans="3:10" x14ac:dyDescent="0.35">
      <c r="C85" s="24" t="s">
        <v>49</v>
      </c>
      <c r="D85" s="24" t="s">
        <v>242</v>
      </c>
      <c r="E85" s="210">
        <f>VLOOKUP(D85,[1]ADS_REPORT_ALL_janjun18!$A$646:$D$999,2, FALSE)</f>
        <v>1986</v>
      </c>
      <c r="F85" s="117">
        <f>VLOOKUP(D85,[1]ADS_REPORT_ALL_janjun18!$A$646:$D$999,3, FALSE)</f>
        <v>0.96020000000000005</v>
      </c>
      <c r="G85" s="120">
        <f>VLOOKUP(D85,[1]ADS_REPORT_ALL_janjun18!$A$646:$D$999,4, FALSE)</f>
        <v>0.97430000000000005</v>
      </c>
      <c r="H85" s="210">
        <v>1949</v>
      </c>
      <c r="I85" s="117">
        <v>0.9738</v>
      </c>
      <c r="J85" s="120">
        <v>0.98409999999999997</v>
      </c>
    </row>
    <row r="86" spans="3:10" x14ac:dyDescent="0.35">
      <c r="C86" s="24" t="s">
        <v>49</v>
      </c>
      <c r="D86" s="24" t="s">
        <v>212</v>
      </c>
      <c r="E86" s="210"/>
      <c r="F86" s="117"/>
      <c r="G86" s="120"/>
      <c r="H86" s="210">
        <v>14858</v>
      </c>
      <c r="I86" s="117">
        <v>0.93110000000000004</v>
      </c>
      <c r="J86" s="120">
        <v>0.96250000000000002</v>
      </c>
    </row>
    <row r="87" spans="3:10" x14ac:dyDescent="0.35">
      <c r="C87" s="24" t="s">
        <v>44</v>
      </c>
      <c r="D87" s="24" t="s">
        <v>61</v>
      </c>
      <c r="E87" s="210">
        <v>1758</v>
      </c>
      <c r="F87" s="117">
        <v>0.94989999999999997</v>
      </c>
      <c r="G87" s="120">
        <v>0.97040000000000004</v>
      </c>
      <c r="H87" s="210">
        <v>2133</v>
      </c>
      <c r="I87" s="117">
        <v>0.98640000000000005</v>
      </c>
      <c r="J87" s="120">
        <v>0.99619999999999997</v>
      </c>
    </row>
    <row r="88" spans="3:10" x14ac:dyDescent="0.35">
      <c r="C88" s="24" t="s">
        <v>47</v>
      </c>
      <c r="D88" s="24" t="s">
        <v>61</v>
      </c>
      <c r="E88" s="210">
        <v>8924</v>
      </c>
      <c r="F88" s="117">
        <v>0.98329999999999995</v>
      </c>
      <c r="G88" s="120">
        <v>0.98939999999999995</v>
      </c>
      <c r="H88" s="210">
        <v>7536</v>
      </c>
      <c r="I88" s="117">
        <v>0.99509999999999998</v>
      </c>
      <c r="J88" s="120">
        <v>0.99919999999999998</v>
      </c>
    </row>
    <row r="89" spans="3:10" x14ac:dyDescent="0.35">
      <c r="C89" s="24" t="s">
        <v>48</v>
      </c>
      <c r="D89" s="24" t="s">
        <v>136</v>
      </c>
      <c r="E89" s="210">
        <v>13252</v>
      </c>
      <c r="F89" s="117">
        <v>0.99919999999999998</v>
      </c>
      <c r="G89" s="120">
        <v>0.99939999999999996</v>
      </c>
      <c r="H89" s="210">
        <v>14384</v>
      </c>
      <c r="I89" s="117">
        <v>0.98350000000000004</v>
      </c>
      <c r="J89" s="120">
        <v>0.98570000000000002</v>
      </c>
    </row>
    <row r="90" spans="3:10" x14ac:dyDescent="0.35">
      <c r="C90" s="24" t="s">
        <v>49</v>
      </c>
      <c r="D90" s="24" t="s">
        <v>203</v>
      </c>
      <c r="E90" s="210">
        <f>VLOOKUP(D90,[1]ADS_REPORT_ALL_janjun18!$A$646:$D$999,2, FALSE)</f>
        <v>26957</v>
      </c>
      <c r="F90" s="117">
        <f>VLOOKUP(D90,[1]ADS_REPORT_ALL_janjun18!$A$646:$D$999,3, FALSE)</f>
        <v>0.97109999999999996</v>
      </c>
      <c r="G90" s="120">
        <f>VLOOKUP(D90,[1]ADS_REPORT_ALL_janjun18!$A$646:$D$999,4, FALSE)</f>
        <v>0.98380000000000001</v>
      </c>
      <c r="H90" s="210">
        <v>30559</v>
      </c>
      <c r="I90" s="117">
        <v>0.87739999999999996</v>
      </c>
      <c r="J90" s="120">
        <v>0.92359999999999998</v>
      </c>
    </row>
    <row r="91" spans="3:10" x14ac:dyDescent="0.35">
      <c r="C91" s="24" t="s">
        <v>49</v>
      </c>
      <c r="D91" s="171" t="s">
        <v>235</v>
      </c>
      <c r="E91" s="210">
        <f>VLOOKUP(D91,[1]ADS_REPORT_ALL_janjun18!$A$646:$D$999,2, FALSE)</f>
        <v>53827</v>
      </c>
      <c r="F91" s="117">
        <f>VLOOKUP(D91,[1]ADS_REPORT_ALL_janjun18!$A$646:$D$999,3, FALSE)</f>
        <v>0.9798</v>
      </c>
      <c r="G91" s="120">
        <f>VLOOKUP(D91,[1]ADS_REPORT_ALL_janjun18!$A$646:$D$999,4, FALSE)</f>
        <v>0.98729999999999996</v>
      </c>
      <c r="H91" s="210">
        <v>56887</v>
      </c>
      <c r="I91" s="117">
        <v>0.98480000000000001</v>
      </c>
      <c r="J91" s="120">
        <v>0.99070000000000003</v>
      </c>
    </row>
    <row r="92" spans="3:10" x14ac:dyDescent="0.35">
      <c r="C92" s="24" t="s">
        <v>49</v>
      </c>
      <c r="D92" s="24" t="s">
        <v>197</v>
      </c>
      <c r="E92" s="210">
        <f>VLOOKUP(D92,[1]ADS_REPORT_ALL_janjun18!$A$646:$D$999,2, FALSE)</f>
        <v>271786</v>
      </c>
      <c r="F92" s="117">
        <f>VLOOKUP(D92,[1]ADS_REPORT_ALL_janjun18!$A$646:$D$999,3, FALSE)</f>
        <v>0.94820000000000004</v>
      </c>
      <c r="G92" s="120">
        <f>VLOOKUP(D92,[1]ADS_REPORT_ALL_janjun18!$A$646:$D$999,4, FALSE)</f>
        <v>0.98089999999999999</v>
      </c>
      <c r="H92" s="210">
        <v>288764</v>
      </c>
      <c r="I92" s="117">
        <v>0.95240000000000002</v>
      </c>
      <c r="J92" s="120">
        <v>0.98180000000000001</v>
      </c>
    </row>
    <row r="93" spans="3:10" x14ac:dyDescent="0.35">
      <c r="C93" s="24" t="s">
        <v>49</v>
      </c>
      <c r="D93" s="24" t="s">
        <v>198</v>
      </c>
      <c r="E93" s="210">
        <f>VLOOKUP(D93,[1]ADS_REPORT_ALL_janjun18!$A$646:$D$999,2, FALSE)</f>
        <v>38994</v>
      </c>
      <c r="F93" s="117">
        <f>VLOOKUP(D93,[1]ADS_REPORT_ALL_janjun18!$A$646:$D$999,3, FALSE)</f>
        <v>0.95269999999999999</v>
      </c>
      <c r="G93" s="120">
        <f>VLOOKUP(D93,[1]ADS_REPORT_ALL_janjun18!$A$646:$D$999,4, FALSE)</f>
        <v>0.98450000000000004</v>
      </c>
      <c r="H93" s="210">
        <v>81540</v>
      </c>
      <c r="I93" s="117">
        <v>0.95630000000000004</v>
      </c>
      <c r="J93" s="120">
        <v>0.98619999999999997</v>
      </c>
    </row>
    <row r="94" spans="3:10" x14ac:dyDescent="0.35">
      <c r="C94" s="24" t="s">
        <v>44</v>
      </c>
      <c r="D94" s="24" t="s">
        <v>62</v>
      </c>
      <c r="E94" s="210">
        <v>1528</v>
      </c>
      <c r="F94" s="117">
        <v>0.9869</v>
      </c>
      <c r="G94" s="120">
        <v>0.9889</v>
      </c>
      <c r="H94" s="210"/>
      <c r="I94" s="117"/>
      <c r="J94" s="120"/>
    </row>
    <row r="95" spans="3:10" x14ac:dyDescent="0.35">
      <c r="C95" s="24" t="s">
        <v>49</v>
      </c>
      <c r="D95" s="24" t="s">
        <v>218</v>
      </c>
      <c r="E95" s="210">
        <f>VLOOKUP(D95,[1]ADS_REPORT_ALL_janjun18!$A$646:$D$999,2, FALSE)</f>
        <v>7349</v>
      </c>
      <c r="F95" s="117">
        <f>VLOOKUP(D95,[1]ADS_REPORT_ALL_janjun18!$A$646:$D$999,3, FALSE)</f>
        <v>0.97660000000000002</v>
      </c>
      <c r="G95" s="120">
        <f>VLOOKUP(D95,[1]ADS_REPORT_ALL_janjun18!$A$646:$D$999,4, FALSE)</f>
        <v>0.99019999999999997</v>
      </c>
      <c r="H95" s="210">
        <v>8001</v>
      </c>
      <c r="I95" s="117">
        <v>0.97230000000000005</v>
      </c>
      <c r="J95" s="120">
        <v>0.98929999999999996</v>
      </c>
    </row>
    <row r="96" spans="3:10" x14ac:dyDescent="0.35">
      <c r="C96" s="24" t="s">
        <v>45</v>
      </c>
      <c r="D96" s="24" t="s">
        <v>92</v>
      </c>
      <c r="E96" s="210" t="s">
        <v>95</v>
      </c>
      <c r="F96" s="117"/>
      <c r="G96" s="120"/>
      <c r="H96" s="210">
        <v>2984</v>
      </c>
      <c r="I96" s="117">
        <v>0.97550000000000003</v>
      </c>
      <c r="J96" s="120">
        <v>0.9839</v>
      </c>
    </row>
    <row r="97" spans="3:10" x14ac:dyDescent="0.35">
      <c r="C97" s="24" t="s">
        <v>49</v>
      </c>
      <c r="D97" s="171" t="s">
        <v>237</v>
      </c>
      <c r="E97" s="210">
        <f>VLOOKUP(D97,[1]ADS_REPORT_ALL_janjun18!$A$646:$D$999,2, FALSE)</f>
        <v>11207</v>
      </c>
      <c r="F97" s="117">
        <f>VLOOKUP(D97,[1]ADS_REPORT_ALL_janjun18!$A$646:$D$999,3, FALSE)</f>
        <v>0.97709999999999997</v>
      </c>
      <c r="G97" s="120">
        <f>VLOOKUP(D97,[1]ADS_REPORT_ALL_janjun18!$A$646:$D$999,4, FALSE)</f>
        <v>0.98719999999999997</v>
      </c>
      <c r="H97" s="210">
        <v>14168</v>
      </c>
      <c r="I97" s="117">
        <v>0.99080000000000001</v>
      </c>
      <c r="J97" s="120">
        <v>0.99709999999999999</v>
      </c>
    </row>
    <row r="98" spans="3:10" x14ac:dyDescent="0.35">
      <c r="C98" s="24" t="s">
        <v>49</v>
      </c>
      <c r="D98" s="24" t="s">
        <v>208</v>
      </c>
      <c r="E98" s="210">
        <f>VLOOKUP(D98,[1]ADS_REPORT_ALL_janjun18!$A$646:$D$999,2, FALSE)</f>
        <v>14350</v>
      </c>
      <c r="F98" s="117">
        <f>VLOOKUP(D98,[1]ADS_REPORT_ALL_janjun18!$A$646:$D$999,3, FALSE)</f>
        <v>0.96950000000000003</v>
      </c>
      <c r="G98" s="120">
        <f>VLOOKUP(D98,[1]ADS_REPORT_ALL_janjun18!$A$646:$D$999,4, FALSE)</f>
        <v>0.98670000000000002</v>
      </c>
      <c r="H98" s="210">
        <v>24080</v>
      </c>
      <c r="I98" s="117">
        <v>0.9728</v>
      </c>
      <c r="J98" s="120">
        <v>0.9889</v>
      </c>
    </row>
    <row r="99" spans="3:10" x14ac:dyDescent="0.35">
      <c r="C99" s="24" t="s">
        <v>45</v>
      </c>
      <c r="D99" s="171" t="s">
        <v>93</v>
      </c>
      <c r="E99" s="210" t="s">
        <v>95</v>
      </c>
      <c r="F99" s="117"/>
      <c r="G99" s="120"/>
      <c r="H99" s="210">
        <v>319</v>
      </c>
      <c r="I99" s="117">
        <v>0.9718</v>
      </c>
      <c r="J99" s="120">
        <v>0.98119999999999996</v>
      </c>
    </row>
    <row r="100" spans="3:10" x14ac:dyDescent="0.35">
      <c r="C100" s="24" t="s">
        <v>49</v>
      </c>
      <c r="D100" s="24" t="s">
        <v>264</v>
      </c>
      <c r="E100" s="210">
        <f>VLOOKUP(D100,[1]ADS_REPORT_ALL_janjun18!$A$646:$D$999,2, FALSE)</f>
        <v>20</v>
      </c>
      <c r="F100" s="117">
        <f>VLOOKUP(D100,[1]ADS_REPORT_ALL_janjun18!$A$646:$D$999,3, FALSE)</f>
        <v>1</v>
      </c>
      <c r="G100" s="120">
        <f>VLOOKUP(D100,[1]ADS_REPORT_ALL_janjun18!$A$646:$D$999,4, FALSE)</f>
        <v>1</v>
      </c>
      <c r="H100" s="210">
        <v>196</v>
      </c>
      <c r="I100" s="117">
        <v>0.98470000000000002</v>
      </c>
      <c r="J100" s="120">
        <v>0.98980000000000001</v>
      </c>
    </row>
    <row r="101" spans="3:10" s="61" customFormat="1" x14ac:dyDescent="0.35">
      <c r="C101" s="24" t="s">
        <v>49</v>
      </c>
      <c r="D101" s="24" t="s">
        <v>142</v>
      </c>
      <c r="E101" s="210">
        <f>VLOOKUP(D101,[1]ADS_REPORT_ALL_janjun18!$A$646:$D$999,2, FALSE)</f>
        <v>3097</v>
      </c>
      <c r="F101" s="117">
        <f>VLOOKUP(D101,[1]ADS_REPORT_ALL_janjun18!$A$646:$D$999,3, FALSE)</f>
        <v>0.95320000000000005</v>
      </c>
      <c r="G101" s="120">
        <f>VLOOKUP(D101,[1]ADS_REPORT_ALL_janjun18!$A$646:$D$999,4, FALSE)</f>
        <v>0.96870000000000001</v>
      </c>
      <c r="H101" s="210">
        <v>3364</v>
      </c>
      <c r="I101" s="117">
        <v>0.93879999999999997</v>
      </c>
      <c r="J101" s="120">
        <v>0.96020000000000005</v>
      </c>
    </row>
    <row r="102" spans="3:10" s="61" customFormat="1" x14ac:dyDescent="0.35">
      <c r="C102" s="24" t="s">
        <v>47</v>
      </c>
      <c r="D102" s="24" t="s">
        <v>142</v>
      </c>
      <c r="E102" s="210">
        <v>1107</v>
      </c>
      <c r="F102" s="117">
        <v>0.9738</v>
      </c>
      <c r="G102" s="120">
        <v>0.98460000000000003</v>
      </c>
      <c r="H102" s="210">
        <v>1567</v>
      </c>
      <c r="I102" s="117">
        <v>0.98399999999999999</v>
      </c>
      <c r="J102" s="120">
        <v>0.99429999999999996</v>
      </c>
    </row>
    <row r="103" spans="3:10" s="66" customFormat="1" x14ac:dyDescent="0.35">
      <c r="C103" s="24" t="s">
        <v>47</v>
      </c>
      <c r="D103" s="88" t="s">
        <v>101</v>
      </c>
      <c r="E103" s="83" t="s">
        <v>106</v>
      </c>
      <c r="F103" s="117">
        <v>0.96599999999999997</v>
      </c>
      <c r="G103" s="120">
        <v>0.98909999999999998</v>
      </c>
      <c r="H103" s="83" t="s">
        <v>113</v>
      </c>
      <c r="I103" s="117">
        <v>0.95169999999999999</v>
      </c>
      <c r="J103" s="120">
        <v>0.98870000000000002</v>
      </c>
    </row>
    <row r="104" spans="3:10" s="66" customFormat="1" x14ac:dyDescent="0.35">
      <c r="C104" s="24" t="s">
        <v>48</v>
      </c>
      <c r="D104" s="24" t="s">
        <v>101</v>
      </c>
      <c r="E104" s="210">
        <v>10037</v>
      </c>
      <c r="F104" s="117">
        <v>0.97529999999999994</v>
      </c>
      <c r="G104" s="120">
        <v>0.98809999999999998</v>
      </c>
      <c r="H104" s="210">
        <v>9912</v>
      </c>
      <c r="I104" s="117">
        <v>0.94579999999999997</v>
      </c>
      <c r="J104" s="120">
        <v>0.97270000000000001</v>
      </c>
    </row>
    <row r="105" spans="3:10" s="66" customFormat="1" x14ac:dyDescent="0.35">
      <c r="C105" s="24" t="s">
        <v>49</v>
      </c>
      <c r="D105" s="24" t="s">
        <v>234</v>
      </c>
      <c r="E105" s="210">
        <f>VLOOKUP(D105,[1]ADS_REPORT_ALL_janjun18!$A$646:$D$999,2, FALSE)</f>
        <v>123693</v>
      </c>
      <c r="F105" s="117">
        <f>VLOOKUP(D105,[1]ADS_REPORT_ALL_janjun18!$A$646:$D$999,3, FALSE)</f>
        <v>0.97670000000000001</v>
      </c>
      <c r="G105" s="120">
        <f>VLOOKUP(D105,[1]ADS_REPORT_ALL_janjun18!$A$646:$D$999,4, FALSE)</f>
        <v>0.98960000000000004</v>
      </c>
      <c r="H105" s="210">
        <v>122967</v>
      </c>
      <c r="I105" s="117">
        <v>0.97850000000000004</v>
      </c>
      <c r="J105" s="120">
        <v>0.99160000000000004</v>
      </c>
    </row>
    <row r="106" spans="3:10" s="66" customFormat="1" x14ac:dyDescent="0.35">
      <c r="C106" s="24" t="s">
        <v>44</v>
      </c>
      <c r="D106" s="24" t="s">
        <v>63</v>
      </c>
      <c r="E106" s="210">
        <v>2180</v>
      </c>
      <c r="F106" s="117">
        <v>0.97709999999999997</v>
      </c>
      <c r="G106" s="120">
        <v>0.99219999999999997</v>
      </c>
      <c r="H106" s="210">
        <v>2220</v>
      </c>
      <c r="I106" s="117">
        <v>0.97209999999999996</v>
      </c>
      <c r="J106" s="120">
        <v>0.98919999999999997</v>
      </c>
    </row>
    <row r="107" spans="3:10" s="66" customFormat="1" x14ac:dyDescent="0.35">
      <c r="C107" s="24" t="s">
        <v>49</v>
      </c>
      <c r="D107" s="24" t="s">
        <v>240</v>
      </c>
      <c r="E107" s="210">
        <f>VLOOKUP(D107,[1]ADS_REPORT_ALL_janjun18!$A$646:$D$999,2, FALSE)</f>
        <v>5223</v>
      </c>
      <c r="F107" s="117">
        <f>VLOOKUP(D107,[1]ADS_REPORT_ALL_janjun18!$A$646:$D$999,3, FALSE)</f>
        <v>0.96860000000000002</v>
      </c>
      <c r="G107" s="120">
        <f>VLOOKUP(D107,[1]ADS_REPORT_ALL_janjun18!$A$646:$D$999,4, FALSE)</f>
        <v>0.98619999999999997</v>
      </c>
      <c r="H107" s="210">
        <v>6700</v>
      </c>
      <c r="I107" s="117">
        <v>0.97760000000000002</v>
      </c>
      <c r="J107" s="120">
        <v>0.99150000000000005</v>
      </c>
    </row>
    <row r="108" spans="3:10" s="66" customFormat="1" x14ac:dyDescent="0.35">
      <c r="C108" s="24" t="s">
        <v>49</v>
      </c>
      <c r="D108" s="171" t="s">
        <v>201</v>
      </c>
      <c r="E108" s="210">
        <f>VLOOKUP(D108,[1]ADS_REPORT_ALL_janjun18!$A$646:$D$999,2, FALSE)</f>
        <v>24656</v>
      </c>
      <c r="F108" s="117">
        <f>VLOOKUP(D108,[1]ADS_REPORT_ALL_janjun18!$A$646:$D$999,3, FALSE)</f>
        <v>0.94979999999999998</v>
      </c>
      <c r="G108" s="120">
        <f>VLOOKUP(D108,[1]ADS_REPORT_ALL_janjun18!$A$646:$D$999,4, FALSE)</f>
        <v>0.98350000000000004</v>
      </c>
      <c r="H108" s="210">
        <v>40031</v>
      </c>
      <c r="I108" s="117">
        <v>0.95830000000000004</v>
      </c>
      <c r="J108" s="120">
        <v>0.98950000000000005</v>
      </c>
    </row>
    <row r="109" spans="3:10" s="66" customFormat="1" x14ac:dyDescent="0.35">
      <c r="C109" s="24" t="s">
        <v>49</v>
      </c>
      <c r="D109" s="171" t="s">
        <v>268</v>
      </c>
      <c r="E109" s="210">
        <f>VLOOKUP(D109,[1]ADS_REPORT_ALL_janjun18!$A$646:$D$999,2, FALSE)</f>
        <v>931</v>
      </c>
      <c r="F109" s="117">
        <f>VLOOKUP(D109,[1]ADS_REPORT_ALL_janjun18!$A$646:$D$999,3, FALSE)</f>
        <v>0.97740000000000005</v>
      </c>
      <c r="G109" s="120">
        <f>VLOOKUP(D109,[1]ADS_REPORT_ALL_janjun18!$A$646:$D$999,4, FALSE)</f>
        <v>0.98819999999999997</v>
      </c>
      <c r="H109" s="210">
        <v>141</v>
      </c>
      <c r="I109" s="117">
        <v>0.97870000000000001</v>
      </c>
      <c r="J109" s="120">
        <v>1</v>
      </c>
    </row>
    <row r="110" spans="3:10" s="66" customFormat="1" x14ac:dyDescent="0.35">
      <c r="C110" s="24" t="s">
        <v>49</v>
      </c>
      <c r="D110" s="171" t="s">
        <v>219</v>
      </c>
      <c r="E110" s="210">
        <f>VLOOKUP(D110,[1]ADS_REPORT_ALL_janjun18!$A$646:$D$999,2, FALSE)</f>
        <v>14785</v>
      </c>
      <c r="F110" s="117">
        <f>VLOOKUP(D110,[1]ADS_REPORT_ALL_janjun18!$A$646:$D$999,3, FALSE)</f>
        <v>0.95660000000000001</v>
      </c>
      <c r="G110" s="120">
        <f>VLOOKUP(D110,[1]ADS_REPORT_ALL_janjun18!$A$646:$D$999,4, FALSE)</f>
        <v>0.98550000000000004</v>
      </c>
      <c r="H110" s="210">
        <v>6265</v>
      </c>
      <c r="I110" s="117">
        <v>0.9536</v>
      </c>
      <c r="J110" s="120">
        <v>0.98529999999999995</v>
      </c>
    </row>
    <row r="111" spans="3:10" s="66" customFormat="1" x14ac:dyDescent="0.35">
      <c r="C111" s="24" t="s">
        <v>44</v>
      </c>
      <c r="D111" s="171" t="s">
        <v>64</v>
      </c>
      <c r="E111" s="212"/>
      <c r="F111" s="117"/>
      <c r="G111" s="120"/>
      <c r="H111" s="210">
        <v>1187</v>
      </c>
      <c r="I111" s="117">
        <v>0.97560000000000002</v>
      </c>
      <c r="J111" s="120">
        <v>0.98899999999999999</v>
      </c>
    </row>
    <row r="112" spans="3:10" s="66" customFormat="1" x14ac:dyDescent="0.35">
      <c r="C112" s="24" t="s">
        <v>49</v>
      </c>
      <c r="D112" s="24" t="s">
        <v>254</v>
      </c>
      <c r="E112" s="210">
        <f>VLOOKUP(D112,[1]ADS_REPORT_ALL_janjun18!$A$646:$D$999,2, FALSE)</f>
        <v>457</v>
      </c>
      <c r="F112" s="117">
        <f>VLOOKUP(D112,[1]ADS_REPORT_ALL_janjun18!$A$646:$D$999,3, FALSE)</f>
        <v>0.97809999999999997</v>
      </c>
      <c r="G112" s="120">
        <f>VLOOKUP(D112,[1]ADS_REPORT_ALL_janjun18!$A$646:$D$999,4, FALSE)</f>
        <v>0.98909999999999998</v>
      </c>
      <c r="H112" s="210">
        <v>390</v>
      </c>
      <c r="I112" s="117">
        <v>0.98970000000000002</v>
      </c>
      <c r="J112" s="120">
        <v>0.99229999999999996</v>
      </c>
    </row>
    <row r="113" spans="3:10" s="66" customFormat="1" x14ac:dyDescent="0.35">
      <c r="C113" s="24" t="s">
        <v>49</v>
      </c>
      <c r="D113" s="24" t="s">
        <v>253</v>
      </c>
      <c r="E113" s="210">
        <f>VLOOKUP(D113,[1]ADS_REPORT_ALL_janjun18!$A$646:$D$999,2, FALSE)</f>
        <v>596</v>
      </c>
      <c r="F113" s="117">
        <f>VLOOKUP(D113,[1]ADS_REPORT_ALL_janjun18!$A$646:$D$999,3, FALSE)</f>
        <v>0.94969999999999999</v>
      </c>
      <c r="G113" s="120">
        <f>VLOOKUP(D113,[1]ADS_REPORT_ALL_janjun18!$A$646:$D$999,4, FALSE)</f>
        <v>0.9849</v>
      </c>
      <c r="H113" s="210">
        <v>427</v>
      </c>
      <c r="I113" s="117">
        <v>0.96250000000000002</v>
      </c>
      <c r="J113" s="120">
        <v>0.97660000000000002</v>
      </c>
    </row>
    <row r="114" spans="3:10" s="66" customFormat="1" x14ac:dyDescent="0.35">
      <c r="C114" s="24" t="s">
        <v>49</v>
      </c>
      <c r="D114" s="24" t="s">
        <v>250</v>
      </c>
      <c r="E114" s="210">
        <f>VLOOKUP(D114,[1]ADS_REPORT_ALL_janjun18!$A$646:$D$999,2, FALSE)</f>
        <v>1313</v>
      </c>
      <c r="F114" s="117">
        <f>VLOOKUP(D114,[1]ADS_REPORT_ALL_janjun18!$A$646:$D$999,3, FALSE)</f>
        <v>0.96950000000000003</v>
      </c>
      <c r="G114" s="120">
        <f>VLOOKUP(D114,[1]ADS_REPORT_ALL_janjun18!$A$646:$D$999,4, FALSE)</f>
        <v>0.98780000000000001</v>
      </c>
      <c r="H114" s="210">
        <v>528</v>
      </c>
      <c r="I114" s="117">
        <v>0.95450000000000002</v>
      </c>
      <c r="J114" s="120">
        <v>0.97350000000000003</v>
      </c>
    </row>
    <row r="115" spans="3:10" s="66" customFormat="1" x14ac:dyDescent="0.35">
      <c r="C115" s="24" t="s">
        <v>49</v>
      </c>
      <c r="D115" s="171" t="s">
        <v>236</v>
      </c>
      <c r="E115" s="210">
        <f>VLOOKUP(D115,[1]ADS_REPORT_ALL_janjun18!$A$646:$D$999,2, FALSE)</f>
        <v>36884</v>
      </c>
      <c r="F115" s="117">
        <f>VLOOKUP(D115,[1]ADS_REPORT_ALL_janjun18!$A$646:$D$999,3, FALSE)</f>
        <v>0.98050000000000004</v>
      </c>
      <c r="G115" s="120">
        <f>VLOOKUP(D115,[1]ADS_REPORT_ALL_janjun18!$A$646:$D$999,4, FALSE)</f>
        <v>0.9899</v>
      </c>
      <c r="H115" s="210">
        <v>45281</v>
      </c>
      <c r="I115" s="117">
        <v>0.96730000000000005</v>
      </c>
      <c r="J115" s="120">
        <v>0.98340000000000005</v>
      </c>
    </row>
    <row r="116" spans="3:10" s="66" customFormat="1" x14ac:dyDescent="0.35">
      <c r="C116" s="24" t="s">
        <v>49</v>
      </c>
      <c r="D116" s="171" t="s">
        <v>94</v>
      </c>
      <c r="E116" s="210">
        <f>VLOOKUP(D116,[1]ADS_REPORT_ALL_janjun18!$A$646:$D$999,2, FALSE)</f>
        <v>50513</v>
      </c>
      <c r="F116" s="117">
        <f>VLOOKUP(D116,[1]ADS_REPORT_ALL_janjun18!$A$646:$D$999,3, FALSE)</f>
        <v>0.98250000000000004</v>
      </c>
      <c r="G116" s="120">
        <f>VLOOKUP(D116,[1]ADS_REPORT_ALL_janjun18!$A$646:$D$999,4, FALSE)</f>
        <v>0.99209999999999998</v>
      </c>
      <c r="H116" s="210">
        <v>43182</v>
      </c>
      <c r="I116" s="117">
        <v>0.97699999999999998</v>
      </c>
      <c r="J116" s="120">
        <v>0.98960000000000004</v>
      </c>
    </row>
    <row r="117" spans="3:10" s="66" customFormat="1" x14ac:dyDescent="0.35">
      <c r="C117" s="24" t="s">
        <v>45</v>
      </c>
      <c r="D117" s="171" t="s">
        <v>94</v>
      </c>
      <c r="E117" s="210" t="s">
        <v>95</v>
      </c>
      <c r="F117" s="117"/>
      <c r="G117" s="120"/>
      <c r="H117" s="210">
        <v>3868</v>
      </c>
      <c r="I117" s="117">
        <v>0.9829</v>
      </c>
      <c r="J117" s="120">
        <v>0.98860000000000003</v>
      </c>
    </row>
    <row r="118" spans="3:10" s="66" customFormat="1" ht="15.75" customHeight="1" x14ac:dyDescent="0.35">
      <c r="C118" s="24" t="s">
        <v>47</v>
      </c>
      <c r="D118" s="88" t="s">
        <v>143</v>
      </c>
      <c r="E118" s="83">
        <v>12297</v>
      </c>
      <c r="F118" s="117">
        <v>0.97799999999999998</v>
      </c>
      <c r="G118" s="120">
        <v>0.99</v>
      </c>
      <c r="H118" s="83">
        <v>16244</v>
      </c>
      <c r="I118" s="117">
        <v>0.9788</v>
      </c>
      <c r="J118" s="120">
        <v>0.98899999999999999</v>
      </c>
    </row>
    <row r="119" spans="3:10" s="66" customFormat="1" x14ac:dyDescent="0.35">
      <c r="C119" s="24" t="s">
        <v>45</v>
      </c>
      <c r="D119" s="24" t="s">
        <v>65</v>
      </c>
      <c r="E119" s="210" t="s">
        <v>95</v>
      </c>
      <c r="F119" s="117"/>
      <c r="G119" s="120"/>
      <c r="H119" s="210">
        <v>18170</v>
      </c>
      <c r="I119" s="117">
        <v>0.97440000000000004</v>
      </c>
      <c r="J119" s="120">
        <v>0.98860000000000003</v>
      </c>
    </row>
    <row r="120" spans="3:10" s="61" customFormat="1" x14ac:dyDescent="0.35">
      <c r="C120" s="24" t="s">
        <v>44</v>
      </c>
      <c r="D120" s="24" t="s">
        <v>65</v>
      </c>
      <c r="E120" s="210">
        <v>4976</v>
      </c>
      <c r="F120" s="117">
        <v>0.97070000000000001</v>
      </c>
      <c r="G120" s="120">
        <v>0.98770000000000002</v>
      </c>
      <c r="H120" s="210">
        <v>6571</v>
      </c>
      <c r="I120" s="117">
        <v>0.96409999999999996</v>
      </c>
      <c r="J120" s="120">
        <v>0.98709999999999998</v>
      </c>
    </row>
    <row r="121" spans="3:10" s="61" customFormat="1" x14ac:dyDescent="0.35">
      <c r="C121" s="24" t="s">
        <v>44</v>
      </c>
      <c r="D121" s="24" t="s">
        <v>66</v>
      </c>
      <c r="E121" s="210">
        <v>1684</v>
      </c>
      <c r="F121" s="117">
        <v>0.97330000000000005</v>
      </c>
      <c r="G121" s="120">
        <v>0.99109999999999998</v>
      </c>
      <c r="H121" s="210">
        <v>1819</v>
      </c>
      <c r="I121" s="117">
        <v>0.95989999999999998</v>
      </c>
      <c r="J121" s="120">
        <v>0.98019999999999996</v>
      </c>
    </row>
    <row r="122" spans="3:10" s="66" customFormat="1" x14ac:dyDescent="0.35">
      <c r="C122" s="24" t="s">
        <v>49</v>
      </c>
      <c r="D122" s="24" t="s">
        <v>245</v>
      </c>
      <c r="E122" s="210">
        <f>VLOOKUP(D122,[1]ADS_REPORT_ALL_janjun18!$A$646:$D$999,2, FALSE)</f>
        <v>1744</v>
      </c>
      <c r="F122" s="117">
        <f>VLOOKUP(D122,[1]ADS_REPORT_ALL_janjun18!$A$646:$D$999,3, FALSE)</f>
        <v>0.98799999999999999</v>
      </c>
      <c r="G122" s="120">
        <f>VLOOKUP(D122,[1]ADS_REPORT_ALL_janjun18!$A$646:$D$999,4, FALSE)</f>
        <v>0.99309999999999998</v>
      </c>
      <c r="H122" s="210">
        <v>1395</v>
      </c>
      <c r="I122" s="117">
        <v>0.97629999999999995</v>
      </c>
      <c r="J122" s="120">
        <v>0.98280000000000001</v>
      </c>
    </row>
    <row r="123" spans="3:10" s="66" customFormat="1" x14ac:dyDescent="0.35">
      <c r="C123" s="24" t="s">
        <v>49</v>
      </c>
      <c r="D123" s="24" t="s">
        <v>267</v>
      </c>
      <c r="E123" s="210"/>
      <c r="F123" s="117"/>
      <c r="G123" s="120"/>
      <c r="H123" s="210">
        <v>142</v>
      </c>
      <c r="I123" s="117">
        <v>0.9577</v>
      </c>
      <c r="J123" s="120">
        <v>0.9859</v>
      </c>
    </row>
    <row r="124" spans="3:10" s="61" customFormat="1" x14ac:dyDescent="0.35">
      <c r="C124" s="24" t="s">
        <v>49</v>
      </c>
      <c r="D124" s="171" t="s">
        <v>221</v>
      </c>
      <c r="E124" s="210">
        <f>VLOOKUP(D124,[1]ADS_REPORT_ALL_janjun18!$A$646:$D$999,2, FALSE)</f>
        <v>6080</v>
      </c>
      <c r="F124" s="117">
        <f>VLOOKUP(D124,[1]ADS_REPORT_ALL_janjun18!$A$646:$D$999,3, FALSE)</f>
        <v>0.98650000000000004</v>
      </c>
      <c r="G124" s="120">
        <f>VLOOKUP(D124,[1]ADS_REPORT_ALL_janjun18!$A$646:$D$999,4, FALSE)</f>
        <v>0.99670000000000003</v>
      </c>
      <c r="H124" s="210">
        <v>6867</v>
      </c>
      <c r="I124" s="117">
        <v>0.96719999999999995</v>
      </c>
      <c r="J124" s="120">
        <v>0.98670000000000002</v>
      </c>
    </row>
    <row r="125" spans="3:10" s="61" customFormat="1" x14ac:dyDescent="0.35">
      <c r="C125" s="24" t="s">
        <v>49</v>
      </c>
      <c r="D125" s="24" t="s">
        <v>269</v>
      </c>
      <c r="E125" s="210">
        <f>VLOOKUP(D125,[1]ADS_REPORT_ALL_janjun18!$A$646:$D$999,2, FALSE)</f>
        <v>82</v>
      </c>
      <c r="F125" s="117">
        <f>VLOOKUP(D125,[1]ADS_REPORT_ALL_janjun18!$A$646:$D$999,3, FALSE)</f>
        <v>0.98780000000000001</v>
      </c>
      <c r="G125" s="120">
        <f>VLOOKUP(D125,[1]ADS_REPORT_ALL_janjun18!$A$646:$D$999,4, FALSE)</f>
        <v>1</v>
      </c>
      <c r="H125" s="210">
        <v>106</v>
      </c>
      <c r="I125" s="117">
        <v>0.96230000000000004</v>
      </c>
      <c r="J125" s="120">
        <v>0.98109999999999997</v>
      </c>
    </row>
    <row r="126" spans="3:10" s="61" customFormat="1" x14ac:dyDescent="0.35">
      <c r="C126" s="24" t="s">
        <v>49</v>
      </c>
      <c r="D126" s="24" t="s">
        <v>252</v>
      </c>
      <c r="E126" s="210">
        <f>VLOOKUP(D126,[1]ADS_REPORT_ALL_janjun18!$A$646:$D$999,2, FALSE)</f>
        <v>402</v>
      </c>
      <c r="F126" s="117">
        <f>VLOOKUP(D126,[1]ADS_REPORT_ALL_janjun18!$A$646:$D$999,3, FALSE)</f>
        <v>0.9677</v>
      </c>
      <c r="G126" s="120">
        <f>VLOOKUP(D126,[1]ADS_REPORT_ALL_janjun18!$A$646:$D$999,4, FALSE)</f>
        <v>0.99250000000000005</v>
      </c>
      <c r="H126" s="210">
        <v>445</v>
      </c>
      <c r="I126" s="117">
        <v>0.94830000000000003</v>
      </c>
      <c r="J126" s="120">
        <v>0.98199999999999998</v>
      </c>
    </row>
    <row r="127" spans="3:10" s="61" customFormat="1" x14ac:dyDescent="0.35">
      <c r="C127" s="24" t="s">
        <v>49</v>
      </c>
      <c r="D127" s="24" t="s">
        <v>258</v>
      </c>
      <c r="E127" s="210">
        <f>VLOOKUP(D127,[1]ADS_REPORT_ALL_janjun18!$A$646:$D$999,2, FALSE)</f>
        <v>501</v>
      </c>
      <c r="F127" s="117">
        <f>VLOOKUP(D127,[1]ADS_REPORT_ALL_janjun18!$A$646:$D$999,3, FALSE)</f>
        <v>0.97599999999999998</v>
      </c>
      <c r="G127" s="120">
        <f>VLOOKUP(D127,[1]ADS_REPORT_ALL_janjun18!$A$646:$D$999,4, FALSE)</f>
        <v>0.98599999999999999</v>
      </c>
      <c r="H127" s="210">
        <v>290</v>
      </c>
      <c r="I127" s="117">
        <v>0.97589999999999999</v>
      </c>
      <c r="J127" s="120">
        <v>0.99660000000000004</v>
      </c>
    </row>
    <row r="128" spans="3:10" s="66" customFormat="1" x14ac:dyDescent="0.35">
      <c r="C128" s="24" t="s">
        <v>49</v>
      </c>
      <c r="D128" s="171" t="s">
        <v>202</v>
      </c>
      <c r="E128" s="210">
        <f>VLOOKUP(D128,[1]ADS_REPORT_ALL_janjun18!$A$646:$D$999,2, FALSE)</f>
        <v>35842</v>
      </c>
      <c r="F128" s="117">
        <f>VLOOKUP(D128,[1]ADS_REPORT_ALL_janjun18!$A$646:$D$999,3, FALSE)</f>
        <v>0.98129999999999995</v>
      </c>
      <c r="G128" s="120">
        <f>VLOOKUP(D128,[1]ADS_REPORT_ALL_janjun18!$A$646:$D$999,4, FALSE)</f>
        <v>0.9899</v>
      </c>
      <c r="H128" s="210">
        <v>34733</v>
      </c>
      <c r="I128" s="117">
        <v>0.98170000000000002</v>
      </c>
      <c r="J128" s="120">
        <v>0.98829999999999996</v>
      </c>
    </row>
    <row r="129" spans="3:10" s="61" customFormat="1" x14ac:dyDescent="0.35">
      <c r="C129" s="24" t="s">
        <v>44</v>
      </c>
      <c r="D129" s="24" t="s">
        <v>67</v>
      </c>
      <c r="E129" s="210">
        <v>889</v>
      </c>
      <c r="F129" s="117">
        <v>0.97409999999999997</v>
      </c>
      <c r="G129" s="120">
        <v>0.9899</v>
      </c>
      <c r="H129" s="210">
        <v>813</v>
      </c>
      <c r="I129" s="117">
        <v>0.99260000000000004</v>
      </c>
      <c r="J129" s="120">
        <v>0.99629999999999996</v>
      </c>
    </row>
    <row r="130" spans="3:10" s="66" customFormat="1" x14ac:dyDescent="0.35">
      <c r="C130" s="24" t="s">
        <v>47</v>
      </c>
      <c r="D130" s="88" t="s">
        <v>102</v>
      </c>
      <c r="E130" s="83" t="s">
        <v>107</v>
      </c>
      <c r="F130" s="117">
        <v>0.97199999999999998</v>
      </c>
      <c r="G130" s="120">
        <v>0.99209999999999998</v>
      </c>
      <c r="H130" s="83" t="s">
        <v>114</v>
      </c>
      <c r="I130" s="117">
        <v>0.96709999999999996</v>
      </c>
      <c r="J130" s="120">
        <v>0.98809999999999998</v>
      </c>
    </row>
    <row r="131" spans="3:10" s="66" customFormat="1" x14ac:dyDescent="0.35">
      <c r="C131" s="24" t="s">
        <v>49</v>
      </c>
      <c r="D131" s="24" t="s">
        <v>261</v>
      </c>
      <c r="E131" s="210">
        <f>VLOOKUP(D131,[1]ADS_REPORT_ALL_janjun18!$A$646:$D$999,2, FALSE)</f>
        <v>138</v>
      </c>
      <c r="F131" s="117">
        <f>VLOOKUP(D131,[1]ADS_REPORT_ALL_janjun18!$A$646:$D$999,3, FALSE)</f>
        <v>0.97099999999999997</v>
      </c>
      <c r="G131" s="120">
        <f>VLOOKUP(D131,[1]ADS_REPORT_ALL_janjun18!$A$646:$D$999,4, FALSE)</f>
        <v>0.98550000000000004</v>
      </c>
      <c r="H131" s="210">
        <v>208</v>
      </c>
      <c r="I131" s="117">
        <v>0.99039999999999995</v>
      </c>
      <c r="J131" s="120">
        <v>1</v>
      </c>
    </row>
    <row r="132" spans="3:10" s="66" customFormat="1" x14ac:dyDescent="0.35">
      <c r="C132" s="24" t="s">
        <v>49</v>
      </c>
      <c r="D132" s="24" t="s">
        <v>259</v>
      </c>
      <c r="E132" s="210">
        <f>VLOOKUP(D132,[1]ADS_REPORT_ALL_janjun18!$A$646:$D$999,2, FALSE)</f>
        <v>521</v>
      </c>
      <c r="F132" s="117">
        <f>VLOOKUP(D132,[1]ADS_REPORT_ALL_janjun18!$A$646:$D$999,3, FALSE)</f>
        <v>0.96350000000000002</v>
      </c>
      <c r="G132" s="120">
        <f>VLOOKUP(D132,[1]ADS_REPORT_ALL_janjun18!$A$646:$D$999,4, FALSE)</f>
        <v>0.98460000000000003</v>
      </c>
      <c r="H132" s="210">
        <v>277</v>
      </c>
      <c r="I132" s="117">
        <v>0.98560000000000003</v>
      </c>
      <c r="J132" s="120">
        <v>0.98560000000000003</v>
      </c>
    </row>
    <row r="133" spans="3:10" s="66" customFormat="1" x14ac:dyDescent="0.35">
      <c r="C133" s="24" t="s">
        <v>47</v>
      </c>
      <c r="D133" s="90" t="s">
        <v>119</v>
      </c>
      <c r="E133" s="83">
        <v>574</v>
      </c>
      <c r="F133" s="117">
        <v>0.92510000000000003</v>
      </c>
      <c r="G133" s="120">
        <v>0.96860000000000002</v>
      </c>
      <c r="H133" s="83">
        <v>485</v>
      </c>
      <c r="I133" s="117">
        <v>0.97109999999999996</v>
      </c>
      <c r="J133" s="120">
        <v>0.98760000000000003</v>
      </c>
    </row>
    <row r="134" spans="3:10" s="66" customFormat="1" x14ac:dyDescent="0.35">
      <c r="C134" s="24" t="s">
        <v>48</v>
      </c>
      <c r="D134" s="24" t="s">
        <v>119</v>
      </c>
      <c r="E134" s="210">
        <v>7767</v>
      </c>
      <c r="F134" s="117">
        <v>0.95779999999999998</v>
      </c>
      <c r="G134" s="120">
        <v>0.97399999999999998</v>
      </c>
      <c r="H134" s="210">
        <v>9271</v>
      </c>
      <c r="I134" s="117">
        <v>0.98740000000000006</v>
      </c>
      <c r="J134" s="120">
        <v>0.99760000000000004</v>
      </c>
    </row>
    <row r="135" spans="3:10" s="66" customFormat="1" x14ac:dyDescent="0.35">
      <c r="C135" s="24" t="s">
        <v>47</v>
      </c>
      <c r="D135" s="88" t="s">
        <v>103</v>
      </c>
      <c r="E135" s="83"/>
      <c r="F135" s="117"/>
      <c r="G135" s="120"/>
      <c r="H135" s="83">
        <v>207</v>
      </c>
      <c r="I135" s="117">
        <v>0.96619999999999995</v>
      </c>
      <c r="J135" s="120">
        <v>0.9758</v>
      </c>
    </row>
    <row r="136" spans="3:10" s="66" customFormat="1" x14ac:dyDescent="0.35">
      <c r="C136" s="24" t="s">
        <v>49</v>
      </c>
      <c r="D136" s="24" t="s">
        <v>251</v>
      </c>
      <c r="E136" s="210">
        <f>VLOOKUP(D136,[1]ADS_REPORT_ALL_janjun18!$A$646:$D$999,2, FALSE)</f>
        <v>2957</v>
      </c>
      <c r="F136" s="117">
        <f>VLOOKUP(D136,[1]ADS_REPORT_ALL_janjun18!$A$646:$D$999,3, FALSE)</f>
        <v>0.97189999999999999</v>
      </c>
      <c r="G136" s="120">
        <f>VLOOKUP(D136,[1]ADS_REPORT_ALL_janjun18!$A$646:$D$999,4, FALSE)</f>
        <v>0.98950000000000005</v>
      </c>
      <c r="H136" s="210">
        <v>526</v>
      </c>
      <c r="I136" s="117">
        <v>0.97529999999999994</v>
      </c>
      <c r="J136" s="120">
        <v>0.98670000000000002</v>
      </c>
    </row>
    <row r="137" spans="3:10" s="61" customFormat="1" x14ac:dyDescent="0.35">
      <c r="C137" s="24" t="s">
        <v>49</v>
      </c>
      <c r="D137" s="24" t="s">
        <v>243</v>
      </c>
      <c r="E137" s="210">
        <f>VLOOKUP(D137,[1]ADS_REPORT_ALL_janjun18!$A$646:$D$999,2, FALSE)</f>
        <v>3075</v>
      </c>
      <c r="F137" s="117">
        <f>VLOOKUP(D137,[1]ADS_REPORT_ALL_janjun18!$A$646:$D$999,3, FALSE)</f>
        <v>0.97140000000000004</v>
      </c>
      <c r="G137" s="120">
        <f>VLOOKUP(D137,[1]ADS_REPORT_ALL_janjun18!$A$646:$D$999,4, FALSE)</f>
        <v>0.9889</v>
      </c>
      <c r="H137" s="210">
        <v>1880</v>
      </c>
      <c r="I137" s="117">
        <v>0.96540000000000004</v>
      </c>
      <c r="J137" s="120">
        <v>0.98560000000000003</v>
      </c>
    </row>
    <row r="138" spans="3:10" s="61" customFormat="1" x14ac:dyDescent="0.35">
      <c r="C138" s="24" t="s">
        <v>49</v>
      </c>
      <c r="D138" s="24" t="s">
        <v>226</v>
      </c>
      <c r="E138" s="210">
        <f>VLOOKUP(D138,[1]ADS_REPORT_ALL_janjun18!$A$646:$D$999,2, FALSE)</f>
        <v>5524</v>
      </c>
      <c r="F138" s="117">
        <f>VLOOKUP(D138,[1]ADS_REPORT_ALL_janjun18!$A$646:$D$999,3, FALSE)</f>
        <v>0.97809999999999997</v>
      </c>
      <c r="G138" s="120">
        <f>VLOOKUP(D138,[1]ADS_REPORT_ALL_janjun18!$A$646:$D$999,4, FALSE)</f>
        <v>0.98750000000000004</v>
      </c>
      <c r="H138" s="210">
        <v>5670</v>
      </c>
      <c r="I138" s="117">
        <v>0.96440000000000003</v>
      </c>
      <c r="J138" s="120">
        <v>0.97799999999999998</v>
      </c>
    </row>
    <row r="139" spans="3:10" s="61" customFormat="1" x14ac:dyDescent="0.35">
      <c r="C139" s="24" t="s">
        <v>47</v>
      </c>
      <c r="D139" s="88" t="s">
        <v>104</v>
      </c>
      <c r="E139" s="83" t="s">
        <v>108</v>
      </c>
      <c r="F139" s="117">
        <v>0.9617</v>
      </c>
      <c r="G139" s="120">
        <v>0.98250000000000004</v>
      </c>
      <c r="H139" s="83" t="s">
        <v>115</v>
      </c>
      <c r="I139" s="117">
        <v>0.97419999999999995</v>
      </c>
      <c r="J139" s="120">
        <v>0.98980000000000001</v>
      </c>
    </row>
    <row r="140" spans="3:10" s="66" customFormat="1" x14ac:dyDescent="0.35">
      <c r="C140" s="24" t="s">
        <v>47</v>
      </c>
      <c r="D140" s="235" t="s">
        <v>105</v>
      </c>
      <c r="E140" s="83" t="s">
        <v>109</v>
      </c>
      <c r="F140" s="117">
        <v>0.99560000000000004</v>
      </c>
      <c r="G140" s="120">
        <v>0.99829999999999997</v>
      </c>
      <c r="H140" s="83" t="s">
        <v>116</v>
      </c>
      <c r="I140" s="117">
        <v>0.98180000000000001</v>
      </c>
      <c r="J140" s="120">
        <v>0.98929999999999996</v>
      </c>
    </row>
    <row r="141" spans="3:10" s="66" customFormat="1" x14ac:dyDescent="0.35">
      <c r="C141" s="24" t="s">
        <v>49</v>
      </c>
      <c r="D141" s="171" t="s">
        <v>68</v>
      </c>
      <c r="E141" s="210">
        <f>VLOOKUP(D141,[1]ADS_REPORT_ALL_janjun18!$A$646:$D$999,2, FALSE)</f>
        <v>14785</v>
      </c>
      <c r="F141" s="117">
        <f>VLOOKUP(D141,[1]ADS_REPORT_ALL_janjun18!$A$646:$D$999,3, FALSE)</f>
        <v>0.99260000000000004</v>
      </c>
      <c r="G141" s="120">
        <f>VLOOKUP(D141,[1]ADS_REPORT_ALL_janjun18!$A$646:$D$999,4, FALSE)</f>
        <v>0.99729999999999996</v>
      </c>
      <c r="H141" s="210">
        <v>13896</v>
      </c>
      <c r="I141" s="117">
        <v>0.95469999999999999</v>
      </c>
      <c r="J141" s="120">
        <v>0.96909999999999996</v>
      </c>
    </row>
    <row r="142" spans="3:10" s="66" customFormat="1" x14ac:dyDescent="0.35">
      <c r="C142" s="24" t="s">
        <v>45</v>
      </c>
      <c r="D142" s="171" t="s">
        <v>68</v>
      </c>
      <c r="E142" s="210" t="s">
        <v>95</v>
      </c>
      <c r="F142" s="117"/>
      <c r="G142" s="120"/>
      <c r="H142" s="210">
        <v>1174</v>
      </c>
      <c r="I142" s="117">
        <v>0.93269999999999997</v>
      </c>
      <c r="J142" s="120">
        <v>0.95399999999999996</v>
      </c>
    </row>
    <row r="143" spans="3:10" s="66" customFormat="1" x14ac:dyDescent="0.35">
      <c r="C143" s="24" t="s">
        <v>44</v>
      </c>
      <c r="D143" s="171" t="s">
        <v>68</v>
      </c>
      <c r="E143" s="210">
        <v>144</v>
      </c>
      <c r="F143" s="117">
        <v>0.98609999999999998</v>
      </c>
      <c r="G143" s="120">
        <v>0.99309999999999998</v>
      </c>
      <c r="H143" s="210">
        <v>1838</v>
      </c>
      <c r="I143" s="117">
        <v>0.97009999999999996</v>
      </c>
      <c r="J143" s="120">
        <v>0.98260000000000003</v>
      </c>
    </row>
    <row r="144" spans="3:10" s="66" customFormat="1" x14ac:dyDescent="0.35">
      <c r="C144" s="24" t="s">
        <v>49</v>
      </c>
      <c r="D144" s="24" t="s">
        <v>260</v>
      </c>
      <c r="E144" s="210"/>
      <c r="F144" s="117"/>
      <c r="G144" s="120"/>
      <c r="H144" s="210">
        <v>225</v>
      </c>
      <c r="I144" s="117">
        <v>0.96440000000000003</v>
      </c>
      <c r="J144" s="120">
        <v>0.98670000000000002</v>
      </c>
    </row>
    <row r="145" spans="3:10" s="66" customFormat="1" x14ac:dyDescent="0.35">
      <c r="C145" s="24" t="s">
        <v>49</v>
      </c>
      <c r="D145" s="24" t="s">
        <v>265</v>
      </c>
      <c r="E145" s="210">
        <f>VLOOKUP(D145,[1]ADS_REPORT_ALL_janjun18!$A$646:$D$999,2, FALSE)</f>
        <v>145</v>
      </c>
      <c r="F145" s="117">
        <f>VLOOKUP(D145,[1]ADS_REPORT_ALL_janjun18!$A$646:$D$999,3, FALSE)</f>
        <v>0.98619999999999997</v>
      </c>
      <c r="G145" s="120">
        <f>VLOOKUP(D145,[1]ADS_REPORT_ALL_janjun18!$A$646:$D$999,4, FALSE)</f>
        <v>1</v>
      </c>
      <c r="H145" s="210">
        <v>182</v>
      </c>
      <c r="I145" s="117">
        <v>0.98350000000000004</v>
      </c>
      <c r="J145" s="120">
        <v>0.98899999999999999</v>
      </c>
    </row>
    <row r="146" spans="3:10" s="66" customFormat="1" x14ac:dyDescent="0.35">
      <c r="C146" s="24" t="s">
        <v>44</v>
      </c>
      <c r="D146" s="24" t="s">
        <v>69</v>
      </c>
      <c r="E146" s="210">
        <v>305</v>
      </c>
      <c r="F146" s="117">
        <v>0.9738</v>
      </c>
      <c r="G146" s="120">
        <v>0.99019999999999997</v>
      </c>
      <c r="H146" s="210">
        <v>128</v>
      </c>
      <c r="I146" s="117">
        <v>0.9375</v>
      </c>
      <c r="J146" s="120">
        <v>0.97660000000000002</v>
      </c>
    </row>
    <row r="147" spans="3:10" s="66" customFormat="1" x14ac:dyDescent="0.35">
      <c r="C147" s="24" t="s">
        <v>44</v>
      </c>
      <c r="D147" s="24" t="s">
        <v>70</v>
      </c>
      <c r="E147" s="210">
        <v>305</v>
      </c>
      <c r="F147" s="117">
        <v>0.96389999999999998</v>
      </c>
      <c r="G147" s="120">
        <v>0.97699999999999998</v>
      </c>
      <c r="H147" s="210">
        <v>291</v>
      </c>
      <c r="I147" s="117">
        <v>0.97940000000000005</v>
      </c>
      <c r="J147" s="120">
        <v>0.99660000000000004</v>
      </c>
    </row>
    <row r="148" spans="3:10" s="66" customFormat="1" x14ac:dyDescent="0.35">
      <c r="C148" s="24" t="s">
        <v>47</v>
      </c>
      <c r="D148" s="88" t="s">
        <v>70</v>
      </c>
      <c r="E148" s="83">
        <v>803</v>
      </c>
      <c r="F148" s="117">
        <v>0.98129999999999995</v>
      </c>
      <c r="G148" s="120">
        <v>0.98750000000000004</v>
      </c>
      <c r="H148" s="83">
        <v>438</v>
      </c>
      <c r="I148" s="117">
        <v>0.98629999999999995</v>
      </c>
      <c r="J148" s="120">
        <v>0.99319999999999997</v>
      </c>
    </row>
    <row r="149" spans="3:10" s="66" customFormat="1" x14ac:dyDescent="0.35">
      <c r="C149" s="24" t="s">
        <v>48</v>
      </c>
      <c r="D149" s="24" t="s">
        <v>70</v>
      </c>
      <c r="E149" s="210">
        <v>287</v>
      </c>
      <c r="F149" s="117">
        <v>0.97209999999999996</v>
      </c>
      <c r="G149" s="120">
        <v>0.97909999999999997</v>
      </c>
      <c r="H149" s="210">
        <v>244</v>
      </c>
      <c r="I149" s="117">
        <v>0.97950000000000004</v>
      </c>
      <c r="J149" s="120">
        <v>0.98360000000000003</v>
      </c>
    </row>
    <row r="150" spans="3:10" s="66" customFormat="1" x14ac:dyDescent="0.35">
      <c r="C150" s="24" t="s">
        <v>47</v>
      </c>
      <c r="D150" s="88" t="s">
        <v>145</v>
      </c>
      <c r="E150" s="83">
        <v>136</v>
      </c>
      <c r="F150" s="117">
        <v>0.97789999999999999</v>
      </c>
      <c r="G150" s="120">
        <v>0.98529999999999995</v>
      </c>
      <c r="H150" s="83">
        <v>149</v>
      </c>
      <c r="I150" s="117">
        <v>0.99329999999999996</v>
      </c>
      <c r="J150" s="120">
        <v>1</v>
      </c>
    </row>
    <row r="151" spans="3:10" s="66" customFormat="1" x14ac:dyDescent="0.35">
      <c r="C151" s="24" t="s">
        <v>47</v>
      </c>
      <c r="D151" s="88" t="s">
        <v>120</v>
      </c>
      <c r="E151" s="83">
        <v>838</v>
      </c>
      <c r="F151" s="117">
        <v>0.97609999999999997</v>
      </c>
      <c r="G151" s="120">
        <v>0.99280000000000002</v>
      </c>
      <c r="H151" s="83">
        <v>811</v>
      </c>
      <c r="I151" s="117">
        <v>0.97289999999999999</v>
      </c>
      <c r="J151" s="120">
        <v>0.9889</v>
      </c>
    </row>
    <row r="152" spans="3:10" s="66" customFormat="1" x14ac:dyDescent="0.35">
      <c r="C152" s="24" t="s">
        <v>44</v>
      </c>
      <c r="D152" s="24" t="s">
        <v>71</v>
      </c>
      <c r="E152" s="210">
        <v>1007</v>
      </c>
      <c r="F152" s="117">
        <v>0.97519999999999996</v>
      </c>
      <c r="G152" s="120">
        <v>0.99109999999999998</v>
      </c>
      <c r="H152" s="210">
        <v>1115</v>
      </c>
      <c r="I152" s="117">
        <v>0.96589999999999998</v>
      </c>
      <c r="J152" s="120">
        <v>0.98570000000000002</v>
      </c>
    </row>
    <row r="153" spans="3:10" s="66" customFormat="1" x14ac:dyDescent="0.35">
      <c r="C153" s="24" t="s">
        <v>47</v>
      </c>
      <c r="D153" s="88" t="s">
        <v>71</v>
      </c>
      <c r="E153" s="83" t="s">
        <v>110</v>
      </c>
      <c r="F153" s="117">
        <v>0.98580000000000001</v>
      </c>
      <c r="G153" s="120">
        <v>0.99550000000000005</v>
      </c>
      <c r="H153" s="83" t="s">
        <v>117</v>
      </c>
      <c r="I153" s="117">
        <v>0.97619999999999996</v>
      </c>
      <c r="J153" s="120">
        <v>0.98829999999999996</v>
      </c>
    </row>
    <row r="154" spans="3:10" s="66" customFormat="1" x14ac:dyDescent="0.35">
      <c r="C154" s="24" t="s">
        <v>45</v>
      </c>
      <c r="D154" s="24" t="s">
        <v>72</v>
      </c>
      <c r="E154" s="210" t="s">
        <v>95</v>
      </c>
      <c r="F154" s="117"/>
      <c r="G154" s="120"/>
      <c r="H154" s="210">
        <v>238</v>
      </c>
      <c r="I154" s="117">
        <v>0.96220000000000006</v>
      </c>
      <c r="J154" s="120">
        <v>0.98319999999999996</v>
      </c>
    </row>
    <row r="155" spans="3:10" s="66" customFormat="1" x14ac:dyDescent="0.35">
      <c r="C155" s="24" t="s">
        <v>44</v>
      </c>
      <c r="D155" s="24" t="s">
        <v>72</v>
      </c>
      <c r="E155" s="210">
        <v>256</v>
      </c>
      <c r="F155" s="117">
        <v>0.92190000000000005</v>
      </c>
      <c r="G155" s="120">
        <v>0.96879999999999999</v>
      </c>
      <c r="H155" s="210">
        <v>133</v>
      </c>
      <c r="I155" s="117">
        <v>0.96240000000000003</v>
      </c>
      <c r="J155" s="120">
        <v>0.97740000000000005</v>
      </c>
    </row>
    <row r="156" spans="3:10" s="66" customFormat="1" x14ac:dyDescent="0.35">
      <c r="C156" s="24" t="s">
        <v>47</v>
      </c>
      <c r="D156" s="88" t="s">
        <v>72</v>
      </c>
      <c r="E156" s="83" t="s">
        <v>111</v>
      </c>
      <c r="F156" s="117">
        <v>0.95630000000000004</v>
      </c>
      <c r="G156" s="120">
        <v>0.98909999999999998</v>
      </c>
      <c r="H156" s="83">
        <v>334</v>
      </c>
      <c r="I156" s="117">
        <v>0.93110000000000004</v>
      </c>
      <c r="J156" s="120">
        <v>97.01</v>
      </c>
    </row>
    <row r="157" spans="3:10" s="66" customFormat="1" x14ac:dyDescent="0.35">
      <c r="C157" s="24" t="s">
        <v>48</v>
      </c>
      <c r="D157" s="24" t="s">
        <v>72</v>
      </c>
      <c r="E157" s="210">
        <v>541</v>
      </c>
      <c r="F157" s="117">
        <v>0.9667</v>
      </c>
      <c r="G157" s="120">
        <v>0.98519999999999996</v>
      </c>
      <c r="H157" s="210">
        <v>202</v>
      </c>
      <c r="I157" s="117">
        <v>0.95050000000000001</v>
      </c>
      <c r="J157" s="120">
        <v>0.97030000000000005</v>
      </c>
    </row>
    <row r="158" spans="3:10" s="66" customFormat="1" x14ac:dyDescent="0.35">
      <c r="C158" s="24" t="s">
        <v>45</v>
      </c>
      <c r="D158" s="24" t="s">
        <v>73</v>
      </c>
      <c r="E158" s="210" t="s">
        <v>95</v>
      </c>
      <c r="F158" s="117"/>
      <c r="G158" s="120"/>
      <c r="H158" s="210">
        <v>1577</v>
      </c>
      <c r="I158" s="117">
        <v>0.95879999999999999</v>
      </c>
      <c r="J158" s="120">
        <v>0.98219999999999996</v>
      </c>
    </row>
    <row r="159" spans="3:10" s="66" customFormat="1" x14ac:dyDescent="0.35">
      <c r="C159" s="24" t="s">
        <v>46</v>
      </c>
      <c r="D159" s="24" t="s">
        <v>73</v>
      </c>
      <c r="E159" s="210">
        <v>100</v>
      </c>
      <c r="F159" s="117">
        <v>0.97</v>
      </c>
      <c r="G159" s="120">
        <v>0.98</v>
      </c>
      <c r="H159" s="210"/>
      <c r="I159" s="117"/>
      <c r="J159" s="120"/>
    </row>
    <row r="160" spans="3:10" s="66" customFormat="1" x14ac:dyDescent="0.35">
      <c r="C160" s="24" t="s">
        <v>44</v>
      </c>
      <c r="D160" s="24" t="s">
        <v>73</v>
      </c>
      <c r="E160" s="210">
        <v>646</v>
      </c>
      <c r="F160" s="117">
        <v>0.96899999999999997</v>
      </c>
      <c r="G160" s="120">
        <v>0.98609999999999998</v>
      </c>
      <c r="H160" s="210">
        <v>634</v>
      </c>
      <c r="I160" s="117">
        <v>0.94789999999999996</v>
      </c>
      <c r="J160" s="120">
        <v>0.97950000000000004</v>
      </c>
    </row>
    <row r="161" spans="3:10" s="66" customFormat="1" x14ac:dyDescent="0.35">
      <c r="C161" s="24" t="s">
        <v>47</v>
      </c>
      <c r="D161" s="88" t="s">
        <v>73</v>
      </c>
      <c r="E161" s="83" t="s">
        <v>112</v>
      </c>
      <c r="F161" s="117">
        <v>0.96589999999999998</v>
      </c>
      <c r="G161" s="120">
        <v>0.98760000000000003</v>
      </c>
      <c r="H161" s="83" t="s">
        <v>118</v>
      </c>
      <c r="I161" s="117">
        <v>0.96519999999999995</v>
      </c>
      <c r="J161" s="120">
        <v>0.98529999999999995</v>
      </c>
    </row>
    <row r="162" spans="3:10" s="66" customFormat="1" x14ac:dyDescent="0.35">
      <c r="C162" s="24" t="s">
        <v>45</v>
      </c>
      <c r="D162" s="24" t="s">
        <v>74</v>
      </c>
      <c r="E162" s="210" t="s">
        <v>95</v>
      </c>
      <c r="F162" s="117"/>
      <c r="G162" s="120"/>
      <c r="H162" s="210">
        <v>949</v>
      </c>
      <c r="I162" s="117">
        <v>0.97789999999999999</v>
      </c>
      <c r="J162" s="120">
        <v>0.98740000000000006</v>
      </c>
    </row>
    <row r="163" spans="3:10" s="66" customFormat="1" x14ac:dyDescent="0.35">
      <c r="C163" s="24" t="s">
        <v>46</v>
      </c>
      <c r="D163" s="24" t="s">
        <v>74</v>
      </c>
      <c r="E163" s="210">
        <v>146</v>
      </c>
      <c r="F163" s="117">
        <v>0.96579999999999999</v>
      </c>
      <c r="G163" s="120">
        <v>0.98629999999999995</v>
      </c>
      <c r="H163" s="210">
        <v>157</v>
      </c>
      <c r="I163" s="117">
        <v>0.98089999999999999</v>
      </c>
      <c r="J163" s="120">
        <v>0.98729999999999996</v>
      </c>
    </row>
    <row r="164" spans="3:10" s="66" customFormat="1" x14ac:dyDescent="0.35">
      <c r="C164" s="24" t="s">
        <v>44</v>
      </c>
      <c r="D164" s="24" t="s">
        <v>74</v>
      </c>
      <c r="E164" s="210">
        <v>673</v>
      </c>
      <c r="F164" s="117">
        <v>0.97770000000000001</v>
      </c>
      <c r="G164" s="120">
        <v>0.99260000000000004</v>
      </c>
      <c r="H164" s="210">
        <v>867</v>
      </c>
      <c r="I164" s="117">
        <v>0.97119999999999995</v>
      </c>
      <c r="J164" s="120">
        <v>0.98850000000000005</v>
      </c>
    </row>
    <row r="165" spans="3:10" s="66" customFormat="1" x14ac:dyDescent="0.35">
      <c r="C165" s="24" t="s">
        <v>48</v>
      </c>
      <c r="D165" s="24" t="s">
        <v>74</v>
      </c>
      <c r="E165" s="210">
        <v>1154</v>
      </c>
      <c r="F165" s="117">
        <v>0.98609999999999998</v>
      </c>
      <c r="G165" s="120">
        <v>0.99570000000000003</v>
      </c>
      <c r="H165" s="210">
        <v>1100</v>
      </c>
      <c r="I165" s="117">
        <v>0.98180000000000001</v>
      </c>
      <c r="J165" s="120">
        <v>0.98819999999999997</v>
      </c>
    </row>
    <row r="166" spans="3:10" s="66" customFormat="1" x14ac:dyDescent="0.35">
      <c r="C166" s="24" t="s">
        <v>44</v>
      </c>
      <c r="D166" s="24" t="s">
        <v>75</v>
      </c>
      <c r="E166" s="210">
        <v>1723</v>
      </c>
      <c r="F166" s="117">
        <v>0.99129999999999996</v>
      </c>
      <c r="G166" s="120">
        <v>0.99419999999999997</v>
      </c>
      <c r="H166" s="210">
        <v>3788</v>
      </c>
      <c r="I166" s="117">
        <v>0.97729999999999995</v>
      </c>
      <c r="J166" s="120">
        <v>0.98550000000000004</v>
      </c>
    </row>
    <row r="167" spans="3:10" s="66" customFormat="1" x14ac:dyDescent="0.35">
      <c r="C167" s="24" t="s">
        <v>48</v>
      </c>
      <c r="D167" s="24" t="s">
        <v>137</v>
      </c>
      <c r="E167" s="210"/>
      <c r="F167" s="117"/>
      <c r="G167" s="120"/>
      <c r="H167" s="210">
        <v>102</v>
      </c>
      <c r="I167" s="117">
        <v>0.97060000000000002</v>
      </c>
      <c r="J167" s="120">
        <v>0.98040000000000005</v>
      </c>
    </row>
    <row r="168" spans="3:10" s="66" customFormat="1" x14ac:dyDescent="0.35">
      <c r="C168" s="24" t="s">
        <v>48</v>
      </c>
      <c r="D168" s="24" t="s">
        <v>138</v>
      </c>
      <c r="E168" s="210">
        <v>12556</v>
      </c>
      <c r="F168" s="117">
        <v>0.9244</v>
      </c>
      <c r="G168" s="120">
        <v>0.96909999999999996</v>
      </c>
      <c r="H168" s="210">
        <v>12705</v>
      </c>
      <c r="I168" s="117">
        <v>0.92069999999999996</v>
      </c>
      <c r="J168" s="120">
        <v>0.96619999999999995</v>
      </c>
    </row>
    <row r="169" spans="3:10" s="66" customFormat="1" x14ac:dyDescent="0.35">
      <c r="C169" s="24" t="s">
        <v>48</v>
      </c>
      <c r="D169" s="24" t="s">
        <v>147</v>
      </c>
      <c r="E169" s="210">
        <v>21481</v>
      </c>
      <c r="F169" s="117">
        <v>0.94140000000000001</v>
      </c>
      <c r="G169" s="120">
        <v>0.97509999999999997</v>
      </c>
      <c r="H169" s="210">
        <v>13531</v>
      </c>
      <c r="I169" s="117">
        <v>0.98540000000000005</v>
      </c>
      <c r="J169" s="120">
        <v>0.99480000000000002</v>
      </c>
    </row>
    <row r="170" spans="3:10" s="66" customFormat="1" x14ac:dyDescent="0.35">
      <c r="C170" s="24" t="s">
        <v>49</v>
      </c>
      <c r="D170" s="24" t="s">
        <v>263</v>
      </c>
      <c r="E170" s="210">
        <f>VLOOKUP(D170,[1]ADS_REPORT_ALL_janjun18!$A$646:$D$999,2, FALSE)</f>
        <v>569</v>
      </c>
      <c r="F170" s="117">
        <f>VLOOKUP(D170,[1]ADS_REPORT_ALL_janjun18!$A$646:$D$999,3, FALSE)</f>
        <v>0.97360000000000002</v>
      </c>
      <c r="G170" s="120">
        <f>VLOOKUP(D170,[1]ADS_REPORT_ALL_janjun18!$A$646:$D$999,4, FALSE)</f>
        <v>0.98770000000000002</v>
      </c>
      <c r="H170" s="210">
        <v>203</v>
      </c>
      <c r="I170" s="117">
        <v>0.95069999999999999</v>
      </c>
      <c r="J170" s="120">
        <v>0.99509999999999998</v>
      </c>
    </row>
    <row r="171" spans="3:10" s="66" customFormat="1" x14ac:dyDescent="0.35">
      <c r="C171" s="24" t="s">
        <v>49</v>
      </c>
      <c r="D171" s="24" t="s">
        <v>257</v>
      </c>
      <c r="E171" s="210">
        <f>VLOOKUP(D171,[1]ADS_REPORT_ALL_janjun18!$A$646:$D$999,2, FALSE)</f>
        <v>344</v>
      </c>
      <c r="F171" s="117">
        <f>VLOOKUP(D171,[1]ADS_REPORT_ALL_janjun18!$A$646:$D$999,3, FALSE)</f>
        <v>0.96509999999999996</v>
      </c>
      <c r="G171" s="120">
        <f>VLOOKUP(D171,[1]ADS_REPORT_ALL_janjun18!$A$646:$D$999,4, FALSE)</f>
        <v>0.98839999999999995</v>
      </c>
      <c r="H171" s="210">
        <v>354</v>
      </c>
      <c r="I171" s="117">
        <v>0.95760000000000001</v>
      </c>
      <c r="J171" s="120">
        <v>0.99439999999999995</v>
      </c>
    </row>
    <row r="172" spans="3:10" s="66" customFormat="1" x14ac:dyDescent="0.35">
      <c r="C172" s="24" t="s">
        <v>49</v>
      </c>
      <c r="D172" s="24" t="s">
        <v>248</v>
      </c>
      <c r="E172" s="210">
        <f>VLOOKUP(D172,[1]ADS_REPORT_ALL_janjun18!$A$646:$D$999,2, FALSE)</f>
        <v>650</v>
      </c>
      <c r="F172" s="117">
        <f>VLOOKUP(D172,[1]ADS_REPORT_ALL_janjun18!$A$646:$D$999,3, FALSE)</f>
        <v>0.96</v>
      </c>
      <c r="G172" s="120">
        <f>VLOOKUP(D172,[1]ADS_REPORT_ALL_janjun18!$A$646:$D$999,4, FALSE)</f>
        <v>0.97850000000000004</v>
      </c>
      <c r="H172" s="210">
        <v>746</v>
      </c>
      <c r="I172" s="117">
        <v>0.98260000000000003</v>
      </c>
      <c r="J172" s="120">
        <v>0.99460000000000004</v>
      </c>
    </row>
    <row r="173" spans="3:10" s="66" customFormat="1" x14ac:dyDescent="0.35">
      <c r="C173" s="24" t="s">
        <v>49</v>
      </c>
      <c r="D173" s="24" t="s">
        <v>210</v>
      </c>
      <c r="E173" s="210">
        <f>VLOOKUP(D173,[1]ADS_REPORT_ALL_janjun18!$A$646:$D$999,2, FALSE)</f>
        <v>32698</v>
      </c>
      <c r="F173" s="117">
        <f>VLOOKUP(D173,[1]ADS_REPORT_ALL_janjun18!$A$646:$D$999,3, FALSE)</f>
        <v>0.96660000000000001</v>
      </c>
      <c r="G173" s="120">
        <f>VLOOKUP(D173,[1]ADS_REPORT_ALL_janjun18!$A$646:$D$999,4, FALSE)</f>
        <v>0.98970000000000002</v>
      </c>
      <c r="H173" s="210">
        <v>15958</v>
      </c>
      <c r="I173" s="117">
        <v>0.96579999999999999</v>
      </c>
      <c r="J173" s="120">
        <v>0.98870000000000002</v>
      </c>
    </row>
    <row r="174" spans="3:10" s="66" customFormat="1" x14ac:dyDescent="0.35">
      <c r="C174" s="24" t="s">
        <v>49</v>
      </c>
      <c r="D174" s="24" t="s">
        <v>256</v>
      </c>
      <c r="E174" s="210">
        <f>VLOOKUP(D174,[1]ADS_REPORT_ALL_janjun18!$A$646:$D$999,2, FALSE)</f>
        <v>403</v>
      </c>
      <c r="F174" s="117">
        <f>VLOOKUP(D174,[1]ADS_REPORT_ALL_janjun18!$A$646:$D$999,3, FALSE)</f>
        <v>0.9677</v>
      </c>
      <c r="G174" s="120">
        <f>VLOOKUP(D174,[1]ADS_REPORT_ALL_janjun18!$A$646:$D$999,4, FALSE)</f>
        <v>0.97270000000000001</v>
      </c>
      <c r="H174" s="210">
        <v>375</v>
      </c>
      <c r="I174" s="117">
        <v>0.97870000000000001</v>
      </c>
      <c r="J174" s="120">
        <v>0.99199999999999999</v>
      </c>
    </row>
    <row r="175" spans="3:10" s="66" customFormat="1" x14ac:dyDescent="0.35">
      <c r="C175" s="24" t="s">
        <v>44</v>
      </c>
      <c r="D175" s="171" t="s">
        <v>76</v>
      </c>
      <c r="E175" s="210">
        <v>1895</v>
      </c>
      <c r="F175" s="117">
        <v>0.98309999999999997</v>
      </c>
      <c r="G175" s="120">
        <v>0.99419999999999997</v>
      </c>
      <c r="H175" s="210">
        <v>3688</v>
      </c>
      <c r="I175" s="117">
        <v>0.97670000000000001</v>
      </c>
      <c r="J175" s="120">
        <v>0.98619999999999997</v>
      </c>
    </row>
    <row r="176" spans="3:10" s="66" customFormat="1" x14ac:dyDescent="0.35">
      <c r="C176" s="24" t="s">
        <v>49</v>
      </c>
      <c r="D176" s="24" t="s">
        <v>262</v>
      </c>
      <c r="E176" s="210">
        <f>VLOOKUP(D176,[1]ADS_REPORT_ALL_janjun18!$A$646:$D$999,2, FALSE)</f>
        <v>326</v>
      </c>
      <c r="F176" s="117">
        <f>VLOOKUP(D176,[1]ADS_REPORT_ALL_janjun18!$A$646:$D$999,3, FALSE)</f>
        <v>0.98470000000000002</v>
      </c>
      <c r="G176" s="120">
        <f>VLOOKUP(D176,[1]ADS_REPORT_ALL_janjun18!$A$646:$D$999,4, FALSE)</f>
        <v>0.99080000000000001</v>
      </c>
      <c r="H176" s="210">
        <v>204</v>
      </c>
      <c r="I176" s="117">
        <v>0.96079999999999999</v>
      </c>
      <c r="J176" s="120">
        <v>0.98040000000000005</v>
      </c>
    </row>
    <row r="177" spans="3:10" s="66" customFormat="1" x14ac:dyDescent="0.35">
      <c r="C177" s="24" t="s">
        <v>48</v>
      </c>
      <c r="D177" s="24" t="s">
        <v>139</v>
      </c>
      <c r="E177" s="210">
        <v>290</v>
      </c>
      <c r="F177" s="117">
        <v>0.99660000000000004</v>
      </c>
      <c r="G177" s="120">
        <v>1</v>
      </c>
      <c r="H177" s="210">
        <v>193</v>
      </c>
      <c r="I177" s="117">
        <v>0.95850000000000002</v>
      </c>
      <c r="J177" s="120">
        <v>0.98960000000000004</v>
      </c>
    </row>
    <row r="178" spans="3:10" s="66" customFormat="1" x14ac:dyDescent="0.35">
      <c r="C178" s="24" t="s">
        <v>49</v>
      </c>
      <c r="D178" s="24" t="s">
        <v>249</v>
      </c>
      <c r="E178" s="210">
        <f>VLOOKUP(D178,[1]ADS_REPORT_ALL_janjun18!$A$646:$D$999,2, FALSE)</f>
        <v>447</v>
      </c>
      <c r="F178" s="117">
        <f>VLOOKUP(D178,[1]ADS_REPORT_ALL_janjun18!$A$646:$D$999,3, FALSE)</f>
        <v>0.97760000000000002</v>
      </c>
      <c r="G178" s="120">
        <f>VLOOKUP(D178,[1]ADS_REPORT_ALL_janjun18!$A$646:$D$999,4, FALSE)</f>
        <v>0.99550000000000005</v>
      </c>
      <c r="H178" s="210">
        <v>596</v>
      </c>
      <c r="I178" s="117">
        <v>0.96309999999999996</v>
      </c>
      <c r="J178" s="120">
        <v>0.98150000000000004</v>
      </c>
    </row>
    <row r="179" spans="3:10" s="66" customFormat="1" x14ac:dyDescent="0.35">
      <c r="C179" s="24" t="s">
        <v>49</v>
      </c>
      <c r="D179" s="24" t="s">
        <v>199</v>
      </c>
      <c r="E179" s="210">
        <f>VLOOKUP(D179,[1]ADS_REPORT_ALL_janjun18!$A$646:$D$999,2, FALSE)</f>
        <v>4631</v>
      </c>
      <c r="F179" s="117">
        <f>VLOOKUP(D179,[1]ADS_REPORT_ALL_janjun18!$A$646:$D$999,3, FALSE)</f>
        <v>0.93500000000000005</v>
      </c>
      <c r="G179" s="120">
        <f>VLOOKUP(D179,[1]ADS_REPORT_ALL_janjun18!$A$646:$D$999,4, FALSE)</f>
        <v>0.9778</v>
      </c>
      <c r="H179" s="210">
        <v>43815</v>
      </c>
      <c r="I179" s="117">
        <v>0.96089999999999998</v>
      </c>
      <c r="J179" s="120">
        <v>0.98770000000000002</v>
      </c>
    </row>
    <row r="180" spans="3:10" s="66" customFormat="1" x14ac:dyDescent="0.35">
      <c r="C180" s="24" t="s">
        <v>49</v>
      </c>
      <c r="D180" s="24" t="s">
        <v>255</v>
      </c>
      <c r="E180" s="210">
        <f>VLOOKUP(D180,[1]ADS_REPORT_ALL_janjun18!$A$646:$D$999,2, FALSE)</f>
        <v>482</v>
      </c>
      <c r="F180" s="117">
        <f>VLOOKUP(D180,[1]ADS_REPORT_ALL_janjun18!$A$646:$D$999,3, FALSE)</f>
        <v>0.8548</v>
      </c>
      <c r="G180" s="120">
        <f>VLOOKUP(D180,[1]ADS_REPORT_ALL_janjun18!$A$646:$D$999,4, FALSE)</f>
        <v>0.88590000000000002</v>
      </c>
      <c r="H180" s="210">
        <v>376</v>
      </c>
      <c r="I180" s="117">
        <v>0.81379999999999997</v>
      </c>
      <c r="J180" s="120">
        <v>0.85899999999999999</v>
      </c>
    </row>
    <row r="181" spans="3:10" s="66" customFormat="1" x14ac:dyDescent="0.35">
      <c r="C181" s="24" t="s">
        <v>49</v>
      </c>
      <c r="D181" s="171" t="s">
        <v>222</v>
      </c>
      <c r="E181" s="210">
        <f>VLOOKUP(D181,[1]ADS_REPORT_ALL_janjun18!$A$646:$D$999,2, FALSE)</f>
        <v>7407</v>
      </c>
      <c r="F181" s="117">
        <f>VLOOKUP(D181,[1]ADS_REPORT_ALL_janjun18!$A$646:$D$999,3, FALSE)</f>
        <v>0.96399999999999997</v>
      </c>
      <c r="G181" s="120">
        <f>VLOOKUP(D181,[1]ADS_REPORT_ALL_janjun18!$A$646:$D$999,4, FALSE)</f>
        <v>0.97960000000000003</v>
      </c>
      <c r="H181" s="210">
        <v>7051</v>
      </c>
      <c r="I181" s="117">
        <v>0.97399999999999998</v>
      </c>
      <c r="J181" s="120">
        <v>0.98819999999999997</v>
      </c>
    </row>
    <row r="182" spans="3:10" s="66" customFormat="1" x14ac:dyDescent="0.35">
      <c r="C182" s="24" t="s">
        <v>49</v>
      </c>
      <c r="D182" s="171" t="s">
        <v>239</v>
      </c>
      <c r="E182" s="210">
        <f>VLOOKUP(D182,[1]ADS_REPORT_ALL_janjun18!$A$646:$D$999,2, FALSE)</f>
        <v>13798</v>
      </c>
      <c r="F182" s="117">
        <f>VLOOKUP(D182,[1]ADS_REPORT_ALL_janjun18!$A$646:$D$999,3, FALSE)</f>
        <v>0.96020000000000005</v>
      </c>
      <c r="G182" s="120">
        <f>VLOOKUP(D182,[1]ADS_REPORT_ALL_janjun18!$A$646:$D$999,4, FALSE)</f>
        <v>0.9849</v>
      </c>
      <c r="H182" s="210">
        <v>13189</v>
      </c>
      <c r="I182" s="117">
        <v>0.96550000000000002</v>
      </c>
      <c r="J182" s="120">
        <v>0.99109999999999998</v>
      </c>
    </row>
    <row r="183" spans="3:10" s="66" customFormat="1" x14ac:dyDescent="0.35">
      <c r="C183" s="24" t="s">
        <v>49</v>
      </c>
      <c r="D183" s="171" t="s">
        <v>233</v>
      </c>
      <c r="E183" s="210">
        <f>VLOOKUP(D183,[1]ADS_REPORT_ALL_janjun18!$A$646:$D$999,2, FALSE)</f>
        <v>166609</v>
      </c>
      <c r="F183" s="117">
        <f>VLOOKUP(D183,[1]ADS_REPORT_ALL_janjun18!$A$646:$D$999,3, FALSE)</f>
        <v>0.97330000000000005</v>
      </c>
      <c r="G183" s="120">
        <f>VLOOKUP(D183,[1]ADS_REPORT_ALL_janjun18!$A$646:$D$999,4, FALSE)</f>
        <v>0.98850000000000005</v>
      </c>
      <c r="H183" s="210">
        <v>137589</v>
      </c>
      <c r="I183" s="117">
        <v>0.97360000000000002</v>
      </c>
      <c r="J183" s="120">
        <v>0.99019999999999997</v>
      </c>
    </row>
    <row r="184" spans="3:10" s="61" customFormat="1" x14ac:dyDescent="0.35">
      <c r="C184" s="24" t="s">
        <v>49</v>
      </c>
      <c r="D184" s="171" t="s">
        <v>213</v>
      </c>
      <c r="E184" s="210">
        <f>VLOOKUP(D184,[1]ADS_REPORT_ALL_janjun18!$A$646:$D$999,2, FALSE)</f>
        <v>20853</v>
      </c>
      <c r="F184" s="117">
        <f>VLOOKUP(D184,[1]ADS_REPORT_ALL_janjun18!$A$646:$D$999,3, FALSE)</f>
        <v>0.97170000000000001</v>
      </c>
      <c r="G184" s="120">
        <f>VLOOKUP(D184,[1]ADS_REPORT_ALL_janjun18!$A$646:$D$999,4, FALSE)</f>
        <v>0.98670000000000002</v>
      </c>
      <c r="H184" s="210">
        <v>15789</v>
      </c>
      <c r="I184" s="117">
        <v>0.98629999999999995</v>
      </c>
      <c r="J184" s="120">
        <v>0.99460000000000004</v>
      </c>
    </row>
    <row r="185" spans="3:10" s="66" customFormat="1" x14ac:dyDescent="0.35">
      <c r="C185" s="24" t="s">
        <v>49</v>
      </c>
      <c r="D185" s="171" t="s">
        <v>144</v>
      </c>
      <c r="E185" s="210">
        <f>VLOOKUP(D185,[1]ADS_REPORT_ALL_janjun18!$A$646:$D$999,2, FALSE)</f>
        <v>4632</v>
      </c>
      <c r="F185" s="117">
        <f>VLOOKUP(D185,[1]ADS_REPORT_ALL_janjun18!$A$646:$D$999,3, FALSE)</f>
        <v>0.95660000000000001</v>
      </c>
      <c r="G185" s="120">
        <f>VLOOKUP(D185,[1]ADS_REPORT_ALL_janjun18!$A$646:$D$999,4, FALSE)</f>
        <v>0.96909999999999996</v>
      </c>
      <c r="H185" s="210">
        <v>12996</v>
      </c>
      <c r="I185" s="117">
        <v>0.98350000000000004</v>
      </c>
      <c r="J185" s="120">
        <v>0.98950000000000005</v>
      </c>
    </row>
    <row r="186" spans="3:10" s="66" customFormat="1" x14ac:dyDescent="0.35">
      <c r="C186" s="24" t="s">
        <v>47</v>
      </c>
      <c r="D186" s="235" t="s">
        <v>144</v>
      </c>
      <c r="E186" s="83">
        <v>3866</v>
      </c>
      <c r="F186" s="117">
        <v>0.93269999999999997</v>
      </c>
      <c r="G186" s="120">
        <v>0.98380000000000001</v>
      </c>
      <c r="H186" s="83">
        <v>3666</v>
      </c>
      <c r="I186" s="117">
        <v>0.9536</v>
      </c>
      <c r="J186" s="120">
        <v>0.99590000000000001</v>
      </c>
    </row>
    <row r="187" spans="3:10" s="66" customFormat="1" x14ac:dyDescent="0.35">
      <c r="C187" s="24" t="s">
        <v>49</v>
      </c>
      <c r="D187" s="171" t="s">
        <v>228</v>
      </c>
      <c r="E187" s="210">
        <f>VLOOKUP(D187,[1]ADS_REPORT_ALL_janjun18!$A$646:$D$999,2, FALSE)</f>
        <v>5609</v>
      </c>
      <c r="F187" s="117">
        <f>VLOOKUP(D187,[1]ADS_REPORT_ALL_janjun18!$A$646:$D$999,3, FALSE)</f>
        <v>0.95040000000000002</v>
      </c>
      <c r="G187" s="120">
        <f>VLOOKUP(D187,[1]ADS_REPORT_ALL_janjun18!$A$646:$D$999,4, FALSE)</f>
        <v>0.97660000000000002</v>
      </c>
      <c r="H187" s="210">
        <v>5261</v>
      </c>
      <c r="I187" s="117">
        <v>0.98099999999999998</v>
      </c>
      <c r="J187" s="120">
        <v>0.99509999999999998</v>
      </c>
    </row>
    <row r="188" spans="3:10" s="66" customFormat="1" x14ac:dyDescent="0.35">
      <c r="C188" s="24" t="s">
        <v>49</v>
      </c>
      <c r="D188" s="171" t="s">
        <v>247</v>
      </c>
      <c r="E188" s="210">
        <f>VLOOKUP(D188,[1]ADS_REPORT_ALL_janjun18!$A$646:$D$999,2, FALSE)</f>
        <v>967</v>
      </c>
      <c r="F188" s="117">
        <f>VLOOKUP(D188,[1]ADS_REPORT_ALL_janjun18!$A$646:$D$999,3, FALSE)</f>
        <v>0.97719999999999996</v>
      </c>
      <c r="G188" s="120">
        <f>VLOOKUP(D188,[1]ADS_REPORT_ALL_janjun18!$A$646:$D$999,4, FALSE)</f>
        <v>0.98660000000000003</v>
      </c>
      <c r="H188" s="210">
        <v>1222</v>
      </c>
      <c r="I188" s="117">
        <v>0.98360000000000003</v>
      </c>
      <c r="J188" s="120">
        <v>0.99099999999999999</v>
      </c>
    </row>
    <row r="189" spans="3:10" s="66" customFormat="1" x14ac:dyDescent="0.35">
      <c r="C189" s="24" t="s">
        <v>49</v>
      </c>
      <c r="D189" s="171" t="s">
        <v>241</v>
      </c>
      <c r="E189" s="210">
        <f>VLOOKUP(D189,[1]ADS_REPORT_ALL_janjun18!$A$646:$D$999,2, FALSE)</f>
        <v>3112</v>
      </c>
      <c r="F189" s="117">
        <f>VLOOKUP(D189,[1]ADS_REPORT_ALL_janjun18!$A$646:$D$999,3, FALSE)</f>
        <v>0.97940000000000005</v>
      </c>
      <c r="G189" s="120">
        <f>VLOOKUP(D189,[1]ADS_REPORT_ALL_janjun18!$A$646:$D$999,4, FALSE)</f>
        <v>0.98909999999999998</v>
      </c>
      <c r="H189" s="210">
        <v>3545</v>
      </c>
      <c r="I189" s="117">
        <v>0.98219999999999996</v>
      </c>
      <c r="J189" s="120">
        <v>0.99039999999999995</v>
      </c>
    </row>
    <row r="190" spans="3:10" s="66" customFormat="1" x14ac:dyDescent="0.35">
      <c r="C190" s="24" t="s">
        <v>49</v>
      </c>
      <c r="D190" s="24" t="s">
        <v>209</v>
      </c>
      <c r="E190" s="210">
        <f>VLOOKUP(D190,[1]ADS_REPORT_ALL_janjun18!$A$646:$D$999,2, FALSE)</f>
        <v>20637</v>
      </c>
      <c r="F190" s="117">
        <f>VLOOKUP(D190,[1]ADS_REPORT_ALL_janjun18!$A$646:$D$999,3, FALSE)</f>
        <v>0.97809999999999997</v>
      </c>
      <c r="G190" s="120">
        <f>VLOOKUP(D190,[1]ADS_REPORT_ALL_janjun18!$A$646:$D$999,4, FALSE)</f>
        <v>0.98750000000000004</v>
      </c>
      <c r="H190" s="210">
        <v>23182</v>
      </c>
      <c r="I190" s="117">
        <v>0.9839</v>
      </c>
      <c r="J190" s="120">
        <v>0.9919</v>
      </c>
    </row>
    <row r="191" spans="3:10" s="66" customFormat="1" x14ac:dyDescent="0.35">
      <c r="C191" s="24" t="s">
        <v>44</v>
      </c>
      <c r="D191" s="24" t="s">
        <v>77</v>
      </c>
      <c r="E191" s="212"/>
      <c r="F191" s="117"/>
      <c r="G191" s="120"/>
      <c r="H191" s="210">
        <v>111</v>
      </c>
      <c r="I191" s="117">
        <v>0.95499999999999996</v>
      </c>
      <c r="J191" s="120">
        <v>0.98199999999999998</v>
      </c>
    </row>
    <row r="192" spans="3:10" s="66" customFormat="1" x14ac:dyDescent="0.35">
      <c r="C192" s="24" t="s">
        <v>49</v>
      </c>
      <c r="D192" s="24" t="s">
        <v>78</v>
      </c>
      <c r="E192" s="210">
        <f>VLOOKUP(D192,[1]ADS_REPORT_ALL_janjun18!$A$646:$D$999,2, FALSE)</f>
        <v>2206</v>
      </c>
      <c r="F192" s="117">
        <f>VLOOKUP(D192,[1]ADS_REPORT_ALL_janjun18!$A$646:$D$999,3, FALSE)</f>
        <v>0.9597</v>
      </c>
      <c r="G192" s="120">
        <f>VLOOKUP(D192,[1]ADS_REPORT_ALL_janjun18!$A$646:$D$999,4, FALSE)</f>
        <v>0.97419999999999995</v>
      </c>
      <c r="H192" s="210">
        <v>1954</v>
      </c>
      <c r="I192" s="117">
        <v>0.98570000000000002</v>
      </c>
      <c r="J192" s="120">
        <v>0.99490000000000001</v>
      </c>
    </row>
    <row r="193" spans="3:10" s="66" customFormat="1" x14ac:dyDescent="0.35">
      <c r="C193" s="24" t="s">
        <v>45</v>
      </c>
      <c r="D193" s="24" t="s">
        <v>78</v>
      </c>
      <c r="E193" s="210" t="s">
        <v>95</v>
      </c>
      <c r="F193" s="117"/>
      <c r="G193" s="120"/>
      <c r="H193" s="210">
        <v>207</v>
      </c>
      <c r="I193" s="117">
        <v>0.96140000000000003</v>
      </c>
      <c r="J193" s="120">
        <v>0.9758</v>
      </c>
    </row>
    <row r="194" spans="3:10" s="66" customFormat="1" x14ac:dyDescent="0.35">
      <c r="C194" s="24" t="s">
        <v>44</v>
      </c>
      <c r="D194" s="24" t="s">
        <v>78</v>
      </c>
      <c r="E194" s="210">
        <v>187</v>
      </c>
      <c r="F194" s="117">
        <v>0.96260000000000001</v>
      </c>
      <c r="G194" s="120">
        <v>0.99470000000000003</v>
      </c>
      <c r="H194" s="210">
        <v>126</v>
      </c>
      <c r="I194" s="117">
        <v>0.96030000000000004</v>
      </c>
      <c r="J194" s="120">
        <v>0.97619999999999996</v>
      </c>
    </row>
    <row r="195" spans="3:10" s="66" customFormat="1" x14ac:dyDescent="0.35">
      <c r="C195" s="24" t="s">
        <v>45</v>
      </c>
      <c r="D195" s="24" t="s">
        <v>79</v>
      </c>
      <c r="E195" s="210" t="s">
        <v>95</v>
      </c>
      <c r="F195" s="117"/>
      <c r="G195" s="120"/>
      <c r="H195" s="210">
        <v>1843</v>
      </c>
      <c r="I195" s="117">
        <v>0.95169999999999999</v>
      </c>
      <c r="J195" s="120">
        <v>0.9788</v>
      </c>
    </row>
    <row r="196" spans="3:10" s="66" customFormat="1" x14ac:dyDescent="0.35">
      <c r="C196" s="24" t="s">
        <v>44</v>
      </c>
      <c r="D196" s="24" t="s">
        <v>79</v>
      </c>
      <c r="E196" s="212"/>
      <c r="F196" s="117"/>
      <c r="G196" s="120"/>
      <c r="H196" s="210">
        <v>193</v>
      </c>
      <c r="I196" s="117">
        <v>0.90159999999999996</v>
      </c>
      <c r="J196" s="120">
        <v>0.93779999999999997</v>
      </c>
    </row>
    <row r="197" spans="3:10" s="66" customFormat="1" x14ac:dyDescent="0.35">
      <c r="C197" s="24" t="s">
        <v>49</v>
      </c>
      <c r="D197" s="24" t="s">
        <v>246</v>
      </c>
      <c r="E197" s="210">
        <f>VLOOKUP(D197,[1]ADS_REPORT_ALL_janjun18!$A$646:$D$999,2, FALSE)</f>
        <v>17</v>
      </c>
      <c r="F197" s="117">
        <f>VLOOKUP(D197,[1]ADS_REPORT_ALL_janjun18!$A$646:$D$999,3, FALSE)</f>
        <v>0.29409999999999997</v>
      </c>
      <c r="G197" s="120">
        <f>VLOOKUP(D197,[1]ADS_REPORT_ALL_janjun18!$A$646:$D$999,4, FALSE)</f>
        <v>0.47060000000000002</v>
      </c>
      <c r="H197" s="210">
        <v>1375</v>
      </c>
      <c r="I197" s="117">
        <v>0.94469999999999998</v>
      </c>
      <c r="J197" s="120">
        <v>0.96650000000000003</v>
      </c>
    </row>
    <row r="198" spans="3:10" s="61" customFormat="1" ht="15" thickBot="1" x14ac:dyDescent="0.4">
      <c r="C198" s="24" t="s">
        <v>49</v>
      </c>
      <c r="D198" s="25" t="s">
        <v>244</v>
      </c>
      <c r="E198" s="213">
        <f>VLOOKUP(D198,[1]ADS_REPORT_ALL_janjun18!$A$646:$D$999,2, FALSE)</f>
        <v>5190</v>
      </c>
      <c r="F198" s="238">
        <f>VLOOKUP(D198,[1]ADS_REPORT_ALL_janjun18!$A$646:$D$999,3, FALSE)</f>
        <v>0.96709999999999996</v>
      </c>
      <c r="G198" s="239">
        <f>VLOOKUP(D198,[1]ADS_REPORT_ALL_janjun18!$A$646:$D$999,4, FALSE)</f>
        <v>0.98860000000000003</v>
      </c>
      <c r="H198" s="213">
        <v>1724</v>
      </c>
      <c r="I198" s="238">
        <v>0.97450000000000003</v>
      </c>
      <c r="J198" s="239">
        <v>0.99360000000000004</v>
      </c>
    </row>
    <row r="199" spans="3:10" x14ac:dyDescent="0.35">
      <c r="D199" s="34"/>
      <c r="E199" s="34"/>
      <c r="F199" s="35"/>
      <c r="G199" s="35"/>
      <c r="H199" s="34"/>
      <c r="I199" s="35"/>
      <c r="J199" s="35"/>
    </row>
    <row r="200" spans="3:10" x14ac:dyDescent="0.35">
      <c r="D200" s="34"/>
      <c r="E200" s="34"/>
      <c r="F200" s="35"/>
      <c r="G200" s="35"/>
      <c r="H200" s="34"/>
      <c r="I200" s="35"/>
      <c r="J200" s="35"/>
    </row>
    <row r="201" spans="3:10" x14ac:dyDescent="0.35">
      <c r="D201" s="34"/>
      <c r="E201" s="34"/>
      <c r="F201" s="35"/>
      <c r="G201" s="35"/>
      <c r="H201" s="34"/>
      <c r="I201" s="35"/>
      <c r="J201" s="167"/>
    </row>
    <row r="202" spans="3:10" x14ac:dyDescent="0.35">
      <c r="D202" s="34"/>
      <c r="E202" s="34"/>
      <c r="F202" s="35"/>
      <c r="G202" s="35"/>
      <c r="H202" s="34"/>
      <c r="I202" s="35"/>
      <c r="J202" s="35"/>
    </row>
    <row r="203" spans="3:10" x14ac:dyDescent="0.35">
      <c r="D203" s="34"/>
      <c r="E203" s="34"/>
      <c r="F203" s="35"/>
      <c r="G203" s="35"/>
      <c r="H203" s="34"/>
      <c r="I203" s="35"/>
      <c r="J203" s="35"/>
    </row>
  </sheetData>
  <sortState ref="C18:K73">
    <sortCondition ref="E18:E73"/>
    <sortCondition ref="D18:D73"/>
    <sortCondition ref="C18:C73"/>
  </sortState>
  <mergeCells count="26">
    <mergeCell ref="D14:E14"/>
    <mergeCell ref="D15:E15"/>
    <mergeCell ref="D80:J80"/>
    <mergeCell ref="F17:K17"/>
    <mergeCell ref="E76:J76"/>
    <mergeCell ref="C16:K16"/>
    <mergeCell ref="C76:D76"/>
    <mergeCell ref="C77:D77"/>
    <mergeCell ref="C78:D79"/>
    <mergeCell ref="E77:G77"/>
    <mergeCell ref="H77:J77"/>
    <mergeCell ref="E78:E79"/>
    <mergeCell ref="H78:H79"/>
    <mergeCell ref="D10:E10"/>
    <mergeCell ref="D11:E11"/>
    <mergeCell ref="D12:E12"/>
    <mergeCell ref="D13:E13"/>
    <mergeCell ref="C5:E5"/>
    <mergeCell ref="C6:E6"/>
    <mergeCell ref="C7:E8"/>
    <mergeCell ref="D9:K9"/>
    <mergeCell ref="F5:K5"/>
    <mergeCell ref="F6:H6"/>
    <mergeCell ref="I6:K6"/>
    <mergeCell ref="F7:F8"/>
    <mergeCell ref="I7:I8"/>
  </mergeCells>
  <conditionalFormatting sqref="K73 H73">
    <cfRule type="containsBlanks" priority="302" stopIfTrue="1">
      <formula>LEN(TRIM(H73))=0</formula>
    </cfRule>
    <cfRule type="cellIs" dxfId="384" priority="303" stopIfTrue="1" operator="greaterThan">
      <formula>0.999</formula>
    </cfRule>
    <cfRule type="cellIs" dxfId="383" priority="304" stopIfTrue="1" operator="between">
      <formula>0.99</formula>
      <formula>0.999</formula>
    </cfRule>
    <cfRule type="cellIs" dxfId="382" priority="305" stopIfTrue="1" operator="lessThan">
      <formula>0.99</formula>
    </cfRule>
  </conditionalFormatting>
  <conditionalFormatting sqref="J39 G39">
    <cfRule type="containsBlanks" priority="488" stopIfTrue="1">
      <formula>LEN(TRIM(G39))=0</formula>
    </cfRule>
    <cfRule type="cellIs" dxfId="381" priority="489" stopIfTrue="1" operator="greaterThan">
      <formula>0.95</formula>
    </cfRule>
    <cfRule type="cellIs" dxfId="380" priority="490" stopIfTrue="1" operator="lessThan">
      <formula>0.95</formula>
    </cfRule>
  </conditionalFormatting>
  <conditionalFormatting sqref="K39 H39">
    <cfRule type="containsBlanks" priority="484" stopIfTrue="1">
      <formula>LEN(TRIM(H39))=0</formula>
    </cfRule>
    <cfRule type="cellIs" dxfId="379" priority="485" stopIfTrue="1" operator="greaterThan">
      <formula>0.999</formula>
    </cfRule>
    <cfRule type="cellIs" dxfId="378" priority="486" stopIfTrue="1" operator="between">
      <formula>0.99</formula>
      <formula>0.999</formula>
    </cfRule>
    <cfRule type="cellIs" dxfId="377" priority="487" stopIfTrue="1" operator="lessThan">
      <formula>0.99</formula>
    </cfRule>
  </conditionalFormatting>
  <conditionalFormatting sqref="J40 G40">
    <cfRule type="containsBlanks" priority="481" stopIfTrue="1">
      <formula>LEN(TRIM(G40))=0</formula>
    </cfRule>
    <cfRule type="cellIs" dxfId="376" priority="482" stopIfTrue="1" operator="greaterThan">
      <formula>0.95</formula>
    </cfRule>
    <cfRule type="cellIs" dxfId="375" priority="483" stopIfTrue="1" operator="lessThan">
      <formula>0.95</formula>
    </cfRule>
  </conditionalFormatting>
  <conditionalFormatting sqref="K40 H40">
    <cfRule type="containsBlanks" priority="477" stopIfTrue="1">
      <formula>LEN(TRIM(H40))=0</formula>
    </cfRule>
    <cfRule type="cellIs" dxfId="374" priority="478" stopIfTrue="1" operator="greaterThan">
      <formula>0.999</formula>
    </cfRule>
    <cfRule type="cellIs" dxfId="373" priority="479" stopIfTrue="1" operator="between">
      <formula>0.99</formula>
      <formula>0.999</formula>
    </cfRule>
    <cfRule type="cellIs" dxfId="372" priority="480" stopIfTrue="1" operator="lessThan">
      <formula>0.99</formula>
    </cfRule>
  </conditionalFormatting>
  <conditionalFormatting sqref="J41 G41">
    <cfRule type="containsBlanks" priority="474" stopIfTrue="1">
      <formula>LEN(TRIM(G41))=0</formula>
    </cfRule>
    <cfRule type="cellIs" dxfId="371" priority="475" stopIfTrue="1" operator="greaterThan">
      <formula>0.95</formula>
    </cfRule>
    <cfRule type="cellIs" dxfId="370" priority="476" stopIfTrue="1" operator="lessThan">
      <formula>0.95</formula>
    </cfRule>
  </conditionalFormatting>
  <conditionalFormatting sqref="K41 H41">
    <cfRule type="containsBlanks" priority="470" stopIfTrue="1">
      <formula>LEN(TRIM(H41))=0</formula>
    </cfRule>
    <cfRule type="cellIs" dxfId="369" priority="471" stopIfTrue="1" operator="greaterThan">
      <formula>0.999</formula>
    </cfRule>
    <cfRule type="cellIs" dxfId="368" priority="472" stopIfTrue="1" operator="between">
      <formula>0.99</formula>
      <formula>0.999</formula>
    </cfRule>
    <cfRule type="cellIs" dxfId="367" priority="473" stopIfTrue="1" operator="lessThan">
      <formula>0.99</formula>
    </cfRule>
  </conditionalFormatting>
  <conditionalFormatting sqref="J42 G42">
    <cfRule type="containsBlanks" priority="467" stopIfTrue="1">
      <formula>LEN(TRIM(G42))=0</formula>
    </cfRule>
    <cfRule type="cellIs" dxfId="366" priority="468" stopIfTrue="1" operator="greaterThan">
      <formula>0.95</formula>
    </cfRule>
    <cfRule type="cellIs" dxfId="365" priority="469" stopIfTrue="1" operator="lessThan">
      <formula>0.95</formula>
    </cfRule>
  </conditionalFormatting>
  <conditionalFormatting sqref="K42 H42">
    <cfRule type="containsBlanks" priority="463" stopIfTrue="1">
      <formula>LEN(TRIM(H42))=0</formula>
    </cfRule>
    <cfRule type="cellIs" dxfId="364" priority="464" stopIfTrue="1" operator="greaterThan">
      <formula>0.999</formula>
    </cfRule>
    <cfRule type="cellIs" dxfId="363" priority="465" stopIfTrue="1" operator="between">
      <formula>0.99</formula>
      <formula>0.999</formula>
    </cfRule>
    <cfRule type="cellIs" dxfId="362" priority="466" stopIfTrue="1" operator="lessThan">
      <formula>0.99</formula>
    </cfRule>
  </conditionalFormatting>
  <conditionalFormatting sqref="J43 G43">
    <cfRule type="containsBlanks" priority="460" stopIfTrue="1">
      <formula>LEN(TRIM(G43))=0</formula>
    </cfRule>
    <cfRule type="cellIs" dxfId="361" priority="461" stopIfTrue="1" operator="greaterThan">
      <formula>0.95</formula>
    </cfRule>
    <cfRule type="cellIs" dxfId="360" priority="462" stopIfTrue="1" operator="lessThan">
      <formula>0.95</formula>
    </cfRule>
  </conditionalFormatting>
  <conditionalFormatting sqref="K43 H43">
    <cfRule type="containsBlanks" priority="456" stopIfTrue="1">
      <formula>LEN(TRIM(H43))=0</formula>
    </cfRule>
    <cfRule type="cellIs" dxfId="359" priority="457" stopIfTrue="1" operator="greaterThan">
      <formula>0.999</formula>
    </cfRule>
    <cfRule type="cellIs" dxfId="358" priority="458" stopIfTrue="1" operator="between">
      <formula>0.99</formula>
      <formula>0.999</formula>
    </cfRule>
    <cfRule type="cellIs" dxfId="357" priority="459" stopIfTrue="1" operator="lessThan">
      <formula>0.99</formula>
    </cfRule>
  </conditionalFormatting>
  <conditionalFormatting sqref="J44 G44">
    <cfRule type="containsBlanks" priority="453" stopIfTrue="1">
      <formula>LEN(TRIM(G44))=0</formula>
    </cfRule>
    <cfRule type="cellIs" dxfId="356" priority="454" stopIfTrue="1" operator="greaterThan">
      <formula>0.95</formula>
    </cfRule>
    <cfRule type="cellIs" dxfId="355" priority="455" stopIfTrue="1" operator="lessThan">
      <formula>0.95</formula>
    </cfRule>
  </conditionalFormatting>
  <conditionalFormatting sqref="K44 H44">
    <cfRule type="containsBlanks" priority="449" stopIfTrue="1">
      <formula>LEN(TRIM(H44))=0</formula>
    </cfRule>
    <cfRule type="cellIs" dxfId="354" priority="450" stopIfTrue="1" operator="greaterThan">
      <formula>0.999</formula>
    </cfRule>
    <cfRule type="cellIs" dxfId="353" priority="451" stopIfTrue="1" operator="between">
      <formula>0.99</formula>
      <formula>0.999</formula>
    </cfRule>
    <cfRule type="cellIs" dxfId="352" priority="452" stopIfTrue="1" operator="lessThan">
      <formula>0.99</formula>
    </cfRule>
  </conditionalFormatting>
  <conditionalFormatting sqref="J45 G45">
    <cfRule type="containsBlanks" priority="446" stopIfTrue="1">
      <formula>LEN(TRIM(G45))=0</formula>
    </cfRule>
    <cfRule type="cellIs" dxfId="351" priority="447" stopIfTrue="1" operator="greaterThan">
      <formula>0.95</formula>
    </cfRule>
    <cfRule type="cellIs" dxfId="350" priority="448" stopIfTrue="1" operator="lessThan">
      <formula>0.95</formula>
    </cfRule>
  </conditionalFormatting>
  <conditionalFormatting sqref="K45 H45">
    <cfRule type="containsBlanks" priority="442" stopIfTrue="1">
      <formula>LEN(TRIM(H45))=0</formula>
    </cfRule>
    <cfRule type="cellIs" dxfId="349" priority="443" stopIfTrue="1" operator="greaterThan">
      <formula>0.999</formula>
    </cfRule>
    <cfRule type="cellIs" dxfId="348" priority="444" stopIfTrue="1" operator="between">
      <formula>0.99</formula>
      <formula>0.999</formula>
    </cfRule>
    <cfRule type="cellIs" dxfId="347" priority="445" stopIfTrue="1" operator="lessThan">
      <formula>0.99</formula>
    </cfRule>
  </conditionalFormatting>
  <conditionalFormatting sqref="J46 G46">
    <cfRule type="containsBlanks" priority="439" stopIfTrue="1">
      <formula>LEN(TRIM(G46))=0</formula>
    </cfRule>
    <cfRule type="cellIs" dxfId="346" priority="440" stopIfTrue="1" operator="greaterThan">
      <formula>0.95</formula>
    </cfRule>
    <cfRule type="cellIs" dxfId="345" priority="441" stopIfTrue="1" operator="lessThan">
      <formula>0.95</formula>
    </cfRule>
  </conditionalFormatting>
  <conditionalFormatting sqref="K46 H46">
    <cfRule type="containsBlanks" priority="435" stopIfTrue="1">
      <formula>LEN(TRIM(H46))=0</formula>
    </cfRule>
    <cfRule type="cellIs" dxfId="344" priority="436" stopIfTrue="1" operator="greaterThan">
      <formula>0.999</formula>
    </cfRule>
    <cfRule type="cellIs" dxfId="343" priority="437" stopIfTrue="1" operator="between">
      <formula>0.99</formula>
      <formula>0.999</formula>
    </cfRule>
    <cfRule type="cellIs" dxfId="342" priority="438" stopIfTrue="1" operator="lessThan">
      <formula>0.99</formula>
    </cfRule>
  </conditionalFormatting>
  <conditionalFormatting sqref="J47:J48 G47:G48">
    <cfRule type="containsBlanks" priority="432" stopIfTrue="1">
      <formula>LEN(TRIM(G47))=0</formula>
    </cfRule>
    <cfRule type="cellIs" dxfId="341" priority="433" stopIfTrue="1" operator="greaterThan">
      <formula>0.95</formula>
    </cfRule>
    <cfRule type="cellIs" dxfId="340" priority="434" stopIfTrue="1" operator="lessThan">
      <formula>0.95</formula>
    </cfRule>
  </conditionalFormatting>
  <conditionalFormatting sqref="K47:K48 H47:H48">
    <cfRule type="containsBlanks" priority="428" stopIfTrue="1">
      <formula>LEN(TRIM(H47))=0</formula>
    </cfRule>
    <cfRule type="cellIs" dxfId="339" priority="429" stopIfTrue="1" operator="greaterThan">
      <formula>0.999</formula>
    </cfRule>
    <cfRule type="cellIs" dxfId="338" priority="430" stopIfTrue="1" operator="between">
      <formula>0.99</formula>
      <formula>0.999</formula>
    </cfRule>
    <cfRule type="cellIs" dxfId="337" priority="431" stopIfTrue="1" operator="lessThan">
      <formula>0.99</formula>
    </cfRule>
  </conditionalFormatting>
  <conditionalFormatting sqref="J49:J50 G49:G50">
    <cfRule type="containsBlanks" priority="425" stopIfTrue="1">
      <formula>LEN(TRIM(G49))=0</formula>
    </cfRule>
    <cfRule type="cellIs" dxfId="336" priority="426" stopIfTrue="1" operator="greaterThan">
      <formula>0.95</formula>
    </cfRule>
    <cfRule type="cellIs" dxfId="335" priority="427" stopIfTrue="1" operator="lessThan">
      <formula>0.95</formula>
    </cfRule>
  </conditionalFormatting>
  <conditionalFormatting sqref="K49:K50 H49:H50">
    <cfRule type="containsBlanks" priority="421" stopIfTrue="1">
      <formula>LEN(TRIM(H49))=0</formula>
    </cfRule>
    <cfRule type="cellIs" dxfId="334" priority="422" stopIfTrue="1" operator="greaterThan">
      <formula>0.999</formula>
    </cfRule>
    <cfRule type="cellIs" dxfId="333" priority="423" stopIfTrue="1" operator="between">
      <formula>0.99</formula>
      <formula>0.999</formula>
    </cfRule>
    <cfRule type="cellIs" dxfId="332" priority="424" stopIfTrue="1" operator="lessThan">
      <formula>0.99</formula>
    </cfRule>
  </conditionalFormatting>
  <conditionalFormatting sqref="J51:J52 G51:G52">
    <cfRule type="containsBlanks" priority="418" stopIfTrue="1">
      <formula>LEN(TRIM(G51))=0</formula>
    </cfRule>
    <cfRule type="cellIs" dxfId="331" priority="419" stopIfTrue="1" operator="greaterThan">
      <formula>0.95</formula>
    </cfRule>
    <cfRule type="cellIs" dxfId="330" priority="420" stopIfTrue="1" operator="lessThan">
      <formula>0.95</formula>
    </cfRule>
  </conditionalFormatting>
  <conditionalFormatting sqref="K51:K52 H51:H52">
    <cfRule type="containsBlanks" priority="414" stopIfTrue="1">
      <formula>LEN(TRIM(H51))=0</formula>
    </cfRule>
    <cfRule type="cellIs" dxfId="329" priority="415" stopIfTrue="1" operator="greaterThan">
      <formula>0.999</formula>
    </cfRule>
    <cfRule type="cellIs" dxfId="328" priority="416" stopIfTrue="1" operator="between">
      <formula>0.99</formula>
      <formula>0.999</formula>
    </cfRule>
    <cfRule type="cellIs" dxfId="327" priority="417" stopIfTrue="1" operator="lessThan">
      <formula>0.99</formula>
    </cfRule>
  </conditionalFormatting>
  <conditionalFormatting sqref="J53:J54 G53:G54">
    <cfRule type="containsBlanks" priority="411" stopIfTrue="1">
      <formula>LEN(TRIM(G53))=0</formula>
    </cfRule>
    <cfRule type="cellIs" dxfId="326" priority="412" stopIfTrue="1" operator="greaterThan">
      <formula>0.95</formula>
    </cfRule>
    <cfRule type="cellIs" dxfId="325" priority="413" stopIfTrue="1" operator="lessThan">
      <formula>0.95</formula>
    </cfRule>
  </conditionalFormatting>
  <conditionalFormatting sqref="K53:K54 H53:H54">
    <cfRule type="containsBlanks" priority="407" stopIfTrue="1">
      <formula>LEN(TRIM(H53))=0</formula>
    </cfRule>
    <cfRule type="cellIs" dxfId="324" priority="408" stopIfTrue="1" operator="greaterThan">
      <formula>0.999</formula>
    </cfRule>
    <cfRule type="cellIs" dxfId="323" priority="409" stopIfTrue="1" operator="between">
      <formula>0.99</formula>
      <formula>0.999</formula>
    </cfRule>
    <cfRule type="cellIs" dxfId="322" priority="410" stopIfTrue="1" operator="lessThan">
      <formula>0.99</formula>
    </cfRule>
  </conditionalFormatting>
  <conditionalFormatting sqref="J55 G55">
    <cfRule type="containsBlanks" priority="404" stopIfTrue="1">
      <formula>LEN(TRIM(G55))=0</formula>
    </cfRule>
    <cfRule type="cellIs" dxfId="321" priority="405" stopIfTrue="1" operator="greaterThan">
      <formula>0.95</formula>
    </cfRule>
    <cfRule type="cellIs" dxfId="320" priority="406" stopIfTrue="1" operator="lessThan">
      <formula>0.95</formula>
    </cfRule>
  </conditionalFormatting>
  <conditionalFormatting sqref="K55 H55">
    <cfRule type="containsBlanks" priority="400" stopIfTrue="1">
      <formula>LEN(TRIM(H55))=0</formula>
    </cfRule>
    <cfRule type="cellIs" dxfId="319" priority="401" stopIfTrue="1" operator="greaterThan">
      <formula>0.999</formula>
    </cfRule>
    <cfRule type="cellIs" dxfId="318" priority="402" stopIfTrue="1" operator="between">
      <formula>0.99</formula>
      <formula>0.999</formula>
    </cfRule>
    <cfRule type="cellIs" dxfId="317" priority="403" stopIfTrue="1" operator="lessThan">
      <formula>0.99</formula>
    </cfRule>
  </conditionalFormatting>
  <conditionalFormatting sqref="J56">
    <cfRule type="containsBlanks" priority="397" stopIfTrue="1">
      <formula>LEN(TRIM(J56))=0</formula>
    </cfRule>
    <cfRule type="cellIs" dxfId="316" priority="398" stopIfTrue="1" operator="greaterThan">
      <formula>0.95</formula>
    </cfRule>
    <cfRule type="cellIs" dxfId="315" priority="399" stopIfTrue="1" operator="lessThan">
      <formula>0.95</formula>
    </cfRule>
  </conditionalFormatting>
  <conditionalFormatting sqref="K56">
    <cfRule type="containsBlanks" priority="393" stopIfTrue="1">
      <formula>LEN(TRIM(K56))=0</formula>
    </cfRule>
    <cfRule type="cellIs" dxfId="314" priority="394" stopIfTrue="1" operator="greaterThan">
      <formula>0.999</formula>
    </cfRule>
    <cfRule type="cellIs" dxfId="313" priority="395" stopIfTrue="1" operator="between">
      <formula>0.99</formula>
      <formula>0.999</formula>
    </cfRule>
    <cfRule type="cellIs" dxfId="312" priority="396" stopIfTrue="1" operator="lessThan">
      <formula>0.99</formula>
    </cfRule>
  </conditionalFormatting>
  <conditionalFormatting sqref="J57 G57">
    <cfRule type="containsBlanks" priority="390" stopIfTrue="1">
      <formula>LEN(TRIM(G57))=0</formula>
    </cfRule>
    <cfRule type="cellIs" dxfId="311" priority="391" stopIfTrue="1" operator="greaterThan">
      <formula>0.95</formula>
    </cfRule>
    <cfRule type="cellIs" dxfId="310" priority="392" stopIfTrue="1" operator="lessThan">
      <formula>0.95</formula>
    </cfRule>
  </conditionalFormatting>
  <conditionalFormatting sqref="K57 H57">
    <cfRule type="containsBlanks" priority="386" stopIfTrue="1">
      <formula>LEN(TRIM(H57))=0</formula>
    </cfRule>
    <cfRule type="cellIs" dxfId="309" priority="387" stopIfTrue="1" operator="greaterThan">
      <formula>0.999</formula>
    </cfRule>
    <cfRule type="cellIs" dxfId="308" priority="388" stopIfTrue="1" operator="between">
      <formula>0.99</formula>
      <formula>0.999</formula>
    </cfRule>
    <cfRule type="cellIs" dxfId="307" priority="389" stopIfTrue="1" operator="lessThan">
      <formula>0.99</formula>
    </cfRule>
  </conditionalFormatting>
  <conditionalFormatting sqref="J58 G58">
    <cfRule type="containsBlanks" priority="383" stopIfTrue="1">
      <formula>LEN(TRIM(G58))=0</formula>
    </cfRule>
    <cfRule type="cellIs" dxfId="306" priority="384" stopIfTrue="1" operator="greaterThan">
      <formula>0.95</formula>
    </cfRule>
    <cfRule type="cellIs" dxfId="305" priority="385" stopIfTrue="1" operator="lessThan">
      <formula>0.95</formula>
    </cfRule>
  </conditionalFormatting>
  <conditionalFormatting sqref="K58 H58">
    <cfRule type="containsBlanks" priority="379" stopIfTrue="1">
      <formula>LEN(TRIM(H58))=0</formula>
    </cfRule>
    <cfRule type="cellIs" dxfId="304" priority="380" stopIfTrue="1" operator="greaterThan">
      <formula>0.999</formula>
    </cfRule>
    <cfRule type="cellIs" dxfId="303" priority="381" stopIfTrue="1" operator="between">
      <formula>0.99</formula>
      <formula>0.999</formula>
    </cfRule>
    <cfRule type="cellIs" dxfId="302" priority="382" stopIfTrue="1" operator="lessThan">
      <formula>0.99</formula>
    </cfRule>
  </conditionalFormatting>
  <conditionalFormatting sqref="J59 G59">
    <cfRule type="containsBlanks" priority="376" stopIfTrue="1">
      <formula>LEN(TRIM(G59))=0</formula>
    </cfRule>
    <cfRule type="cellIs" dxfId="301" priority="377" stopIfTrue="1" operator="greaterThan">
      <formula>0.95</formula>
    </cfRule>
    <cfRule type="cellIs" dxfId="300" priority="378" stopIfTrue="1" operator="lessThan">
      <formula>0.95</formula>
    </cfRule>
  </conditionalFormatting>
  <conditionalFormatting sqref="K59 H59">
    <cfRule type="containsBlanks" priority="372" stopIfTrue="1">
      <formula>LEN(TRIM(H59))=0</formula>
    </cfRule>
    <cfRule type="cellIs" dxfId="299" priority="373" stopIfTrue="1" operator="greaterThan">
      <formula>0.999</formula>
    </cfRule>
    <cfRule type="cellIs" dxfId="298" priority="374" stopIfTrue="1" operator="between">
      <formula>0.99</formula>
      <formula>0.999</formula>
    </cfRule>
    <cfRule type="cellIs" dxfId="297" priority="375" stopIfTrue="1" operator="lessThan">
      <formula>0.99</formula>
    </cfRule>
  </conditionalFormatting>
  <conditionalFormatting sqref="J60 G60">
    <cfRule type="containsBlanks" priority="369" stopIfTrue="1">
      <formula>LEN(TRIM(G60))=0</formula>
    </cfRule>
    <cfRule type="cellIs" dxfId="296" priority="370" stopIfTrue="1" operator="greaterThan">
      <formula>0.95</formula>
    </cfRule>
    <cfRule type="cellIs" dxfId="295" priority="371" stopIfTrue="1" operator="lessThan">
      <formula>0.95</formula>
    </cfRule>
  </conditionalFormatting>
  <conditionalFormatting sqref="K60 H60">
    <cfRule type="containsBlanks" priority="365" stopIfTrue="1">
      <formula>LEN(TRIM(H60))=0</formula>
    </cfRule>
    <cfRule type="cellIs" dxfId="294" priority="366" stopIfTrue="1" operator="greaterThan">
      <formula>0.999</formula>
    </cfRule>
    <cfRule type="cellIs" dxfId="293" priority="367" stopIfTrue="1" operator="between">
      <formula>0.99</formula>
      <formula>0.999</formula>
    </cfRule>
    <cfRule type="cellIs" dxfId="292" priority="368" stopIfTrue="1" operator="lessThan">
      <formula>0.99</formula>
    </cfRule>
  </conditionalFormatting>
  <conditionalFormatting sqref="J61 G61">
    <cfRule type="containsBlanks" priority="362" stopIfTrue="1">
      <formula>LEN(TRIM(G61))=0</formula>
    </cfRule>
    <cfRule type="cellIs" dxfId="291" priority="363" stopIfTrue="1" operator="greaterThan">
      <formula>0.95</formula>
    </cfRule>
    <cfRule type="cellIs" dxfId="290" priority="364" stopIfTrue="1" operator="lessThan">
      <formula>0.95</formula>
    </cfRule>
  </conditionalFormatting>
  <conditionalFormatting sqref="K61 H61">
    <cfRule type="containsBlanks" priority="358" stopIfTrue="1">
      <formula>LEN(TRIM(H61))=0</formula>
    </cfRule>
    <cfRule type="cellIs" dxfId="289" priority="359" stopIfTrue="1" operator="greaterThan">
      <formula>0.999</formula>
    </cfRule>
    <cfRule type="cellIs" dxfId="288" priority="360" stopIfTrue="1" operator="between">
      <formula>0.99</formula>
      <formula>0.999</formula>
    </cfRule>
    <cfRule type="cellIs" dxfId="287" priority="361" stopIfTrue="1" operator="lessThan">
      <formula>0.99</formula>
    </cfRule>
  </conditionalFormatting>
  <conditionalFormatting sqref="J62:J65 G62:G65">
    <cfRule type="containsBlanks" priority="355" stopIfTrue="1">
      <formula>LEN(TRIM(G62))=0</formula>
    </cfRule>
    <cfRule type="cellIs" dxfId="286" priority="356" stopIfTrue="1" operator="greaterThan">
      <formula>0.95</formula>
    </cfRule>
    <cfRule type="cellIs" dxfId="285" priority="357" stopIfTrue="1" operator="lessThan">
      <formula>0.95</formula>
    </cfRule>
  </conditionalFormatting>
  <conditionalFormatting sqref="K62:K65 H62:H65">
    <cfRule type="containsBlanks" priority="351" stopIfTrue="1">
      <formula>LEN(TRIM(H62))=0</formula>
    </cfRule>
    <cfRule type="cellIs" dxfId="284" priority="352" stopIfTrue="1" operator="greaterThan">
      <formula>0.999</formula>
    </cfRule>
    <cfRule type="cellIs" dxfId="283" priority="353" stopIfTrue="1" operator="between">
      <formula>0.99</formula>
      <formula>0.999</formula>
    </cfRule>
    <cfRule type="cellIs" dxfId="282" priority="354" stopIfTrue="1" operator="lessThan">
      <formula>0.99</formula>
    </cfRule>
  </conditionalFormatting>
  <conditionalFormatting sqref="J66 G66">
    <cfRule type="containsBlanks" priority="348" stopIfTrue="1">
      <formula>LEN(TRIM(G66))=0</formula>
    </cfRule>
    <cfRule type="cellIs" dxfId="281" priority="349" stopIfTrue="1" operator="greaterThan">
      <formula>0.95</formula>
    </cfRule>
    <cfRule type="cellIs" dxfId="280" priority="350" stopIfTrue="1" operator="lessThan">
      <formula>0.95</formula>
    </cfRule>
  </conditionalFormatting>
  <conditionalFormatting sqref="K66 H66">
    <cfRule type="containsBlanks" priority="344" stopIfTrue="1">
      <formula>LEN(TRIM(H66))=0</formula>
    </cfRule>
    <cfRule type="cellIs" dxfId="279" priority="345" stopIfTrue="1" operator="greaterThan">
      <formula>0.999</formula>
    </cfRule>
    <cfRule type="cellIs" dxfId="278" priority="346" stopIfTrue="1" operator="between">
      <formula>0.99</formula>
      <formula>0.999</formula>
    </cfRule>
    <cfRule type="cellIs" dxfId="277" priority="347" stopIfTrue="1" operator="lessThan">
      <formula>0.99</formula>
    </cfRule>
  </conditionalFormatting>
  <conditionalFormatting sqref="J67 G67">
    <cfRule type="containsBlanks" priority="341" stopIfTrue="1">
      <formula>LEN(TRIM(G67))=0</formula>
    </cfRule>
    <cfRule type="cellIs" dxfId="276" priority="342" stopIfTrue="1" operator="greaterThan">
      <formula>0.95</formula>
    </cfRule>
    <cfRule type="cellIs" dxfId="275" priority="343" stopIfTrue="1" operator="lessThan">
      <formula>0.95</formula>
    </cfRule>
  </conditionalFormatting>
  <conditionalFormatting sqref="K67 H67">
    <cfRule type="containsBlanks" priority="337" stopIfTrue="1">
      <formula>LEN(TRIM(H67))=0</formula>
    </cfRule>
    <cfRule type="cellIs" dxfId="274" priority="338" stopIfTrue="1" operator="greaterThan">
      <formula>0.999</formula>
    </cfRule>
    <cfRule type="cellIs" dxfId="273" priority="339" stopIfTrue="1" operator="between">
      <formula>0.99</formula>
      <formula>0.999</formula>
    </cfRule>
    <cfRule type="cellIs" dxfId="272" priority="340" stopIfTrue="1" operator="lessThan">
      <formula>0.99</formula>
    </cfRule>
  </conditionalFormatting>
  <conditionalFormatting sqref="J68 G68">
    <cfRule type="containsBlanks" priority="334" stopIfTrue="1">
      <formula>LEN(TRIM(G68))=0</formula>
    </cfRule>
    <cfRule type="cellIs" dxfId="271" priority="335" stopIfTrue="1" operator="greaterThan">
      <formula>0.95</formula>
    </cfRule>
    <cfRule type="cellIs" dxfId="270" priority="336" stopIfTrue="1" operator="lessThan">
      <formula>0.95</formula>
    </cfRule>
  </conditionalFormatting>
  <conditionalFormatting sqref="K68 H68">
    <cfRule type="containsBlanks" priority="330" stopIfTrue="1">
      <formula>LEN(TRIM(H68))=0</formula>
    </cfRule>
    <cfRule type="cellIs" dxfId="269" priority="331" stopIfTrue="1" operator="greaterThan">
      <formula>0.999</formula>
    </cfRule>
    <cfRule type="cellIs" dxfId="268" priority="332" stopIfTrue="1" operator="between">
      <formula>0.99</formula>
      <formula>0.999</formula>
    </cfRule>
    <cfRule type="cellIs" dxfId="267" priority="333" stopIfTrue="1" operator="lessThan">
      <formula>0.99</formula>
    </cfRule>
  </conditionalFormatting>
  <conditionalFormatting sqref="J69 G69">
    <cfRule type="containsBlanks" priority="327" stopIfTrue="1">
      <formula>LEN(TRIM(G69))=0</formula>
    </cfRule>
    <cfRule type="cellIs" dxfId="266" priority="328" stopIfTrue="1" operator="greaterThan">
      <formula>0.95</formula>
    </cfRule>
    <cfRule type="cellIs" dxfId="265" priority="329" stopIfTrue="1" operator="lessThan">
      <formula>0.95</formula>
    </cfRule>
  </conditionalFormatting>
  <conditionalFormatting sqref="K69 H69">
    <cfRule type="containsBlanks" priority="323" stopIfTrue="1">
      <formula>LEN(TRIM(H69))=0</formula>
    </cfRule>
    <cfRule type="cellIs" dxfId="264" priority="324" stopIfTrue="1" operator="greaterThan">
      <formula>0.999</formula>
    </cfRule>
    <cfRule type="cellIs" dxfId="263" priority="325" stopIfTrue="1" operator="between">
      <formula>0.99</formula>
      <formula>0.999</formula>
    </cfRule>
    <cfRule type="cellIs" dxfId="262" priority="326" stopIfTrue="1" operator="lessThan">
      <formula>0.99</formula>
    </cfRule>
  </conditionalFormatting>
  <conditionalFormatting sqref="J70:J71 G70:G71">
    <cfRule type="containsBlanks" priority="320" stopIfTrue="1">
      <formula>LEN(TRIM(G70))=0</formula>
    </cfRule>
    <cfRule type="cellIs" dxfId="261" priority="321" stopIfTrue="1" operator="greaterThan">
      <formula>0.95</formula>
    </cfRule>
    <cfRule type="cellIs" dxfId="260" priority="322" stopIfTrue="1" operator="lessThan">
      <formula>0.95</formula>
    </cfRule>
  </conditionalFormatting>
  <conditionalFormatting sqref="K70:K71 H70:H71">
    <cfRule type="containsBlanks" priority="316" stopIfTrue="1">
      <formula>LEN(TRIM(H70))=0</formula>
    </cfRule>
    <cfRule type="cellIs" dxfId="259" priority="317" stopIfTrue="1" operator="greaterThan">
      <formula>0.999</formula>
    </cfRule>
    <cfRule type="cellIs" dxfId="258" priority="318" stopIfTrue="1" operator="between">
      <formula>0.99</formula>
      <formula>0.999</formula>
    </cfRule>
    <cfRule type="cellIs" dxfId="257" priority="319" stopIfTrue="1" operator="lessThan">
      <formula>0.99</formula>
    </cfRule>
  </conditionalFormatting>
  <conditionalFormatting sqref="J72 G72">
    <cfRule type="containsBlanks" priority="313" stopIfTrue="1">
      <formula>LEN(TRIM(G72))=0</formula>
    </cfRule>
    <cfRule type="cellIs" dxfId="256" priority="314" stopIfTrue="1" operator="greaterThan">
      <formula>0.95</formula>
    </cfRule>
    <cfRule type="cellIs" dxfId="255" priority="315" stopIfTrue="1" operator="lessThan">
      <formula>0.95</formula>
    </cfRule>
  </conditionalFormatting>
  <conditionalFormatting sqref="K72 H72">
    <cfRule type="containsBlanks" priority="309" stopIfTrue="1">
      <formula>LEN(TRIM(H72))=0</formula>
    </cfRule>
    <cfRule type="cellIs" dxfId="254" priority="310" stopIfTrue="1" operator="greaterThan">
      <formula>0.999</formula>
    </cfRule>
    <cfRule type="cellIs" dxfId="253" priority="311" stopIfTrue="1" operator="between">
      <formula>0.99</formula>
      <formula>0.999</formula>
    </cfRule>
    <cfRule type="cellIs" dxfId="252" priority="312" stopIfTrue="1" operator="lessThan">
      <formula>0.99</formula>
    </cfRule>
  </conditionalFormatting>
  <conditionalFormatting sqref="J73 G73">
    <cfRule type="containsBlanks" priority="306" stopIfTrue="1">
      <formula>LEN(TRIM(G73))=0</formula>
    </cfRule>
    <cfRule type="cellIs" dxfId="251" priority="307" stopIfTrue="1" operator="greaterThan">
      <formula>0.95</formula>
    </cfRule>
    <cfRule type="cellIs" dxfId="250" priority="308" stopIfTrue="1" operator="lessThan">
      <formula>0.95</formula>
    </cfRule>
  </conditionalFormatting>
  <conditionalFormatting sqref="F139 I139">
    <cfRule type="containsBlanks" priority="299" stopIfTrue="1">
      <formula>LEN(TRIM(F139))=0</formula>
    </cfRule>
    <cfRule type="cellIs" dxfId="249" priority="300" stopIfTrue="1" operator="greaterThan">
      <formula>0.95</formula>
    </cfRule>
    <cfRule type="cellIs" dxfId="248" priority="301" stopIfTrue="1" operator="lessThan">
      <formula>0.95</formula>
    </cfRule>
  </conditionalFormatting>
  <conditionalFormatting sqref="G139 J139">
    <cfRule type="containsBlanks" priority="295" stopIfTrue="1">
      <formula>LEN(TRIM(G139))=0</formula>
    </cfRule>
    <cfRule type="cellIs" dxfId="247" priority="296" stopIfTrue="1" operator="greaterThan">
      <formula>0.999</formula>
    </cfRule>
    <cfRule type="cellIs" dxfId="246" priority="297" stopIfTrue="1" operator="between">
      <formula>0.99</formula>
      <formula>0.999</formula>
    </cfRule>
    <cfRule type="cellIs" dxfId="245" priority="298" stopIfTrue="1" operator="lessThan">
      <formula>0.99</formula>
    </cfRule>
  </conditionalFormatting>
  <conditionalFormatting sqref="F140:F141 I140:I141">
    <cfRule type="containsBlanks" priority="292" stopIfTrue="1">
      <formula>LEN(TRIM(F140))=0</formula>
    </cfRule>
    <cfRule type="cellIs" dxfId="244" priority="293" stopIfTrue="1" operator="greaterThan">
      <formula>0.95</formula>
    </cfRule>
    <cfRule type="cellIs" dxfId="243" priority="294" stopIfTrue="1" operator="lessThan">
      <formula>0.95</formula>
    </cfRule>
  </conditionalFormatting>
  <conditionalFormatting sqref="G140:G141 J140:J141">
    <cfRule type="containsBlanks" priority="288" stopIfTrue="1">
      <formula>LEN(TRIM(G140))=0</formula>
    </cfRule>
    <cfRule type="cellIs" dxfId="242" priority="289" stopIfTrue="1" operator="greaterThan">
      <formula>0.999</formula>
    </cfRule>
    <cfRule type="cellIs" dxfId="241" priority="290" stopIfTrue="1" operator="between">
      <formula>0.99</formula>
      <formula>0.999</formula>
    </cfRule>
    <cfRule type="cellIs" dxfId="240" priority="291" stopIfTrue="1" operator="lessThan">
      <formula>0.99</formula>
    </cfRule>
  </conditionalFormatting>
  <conditionalFormatting sqref="F142 I142">
    <cfRule type="containsBlanks" priority="285" stopIfTrue="1">
      <formula>LEN(TRIM(F142))=0</formula>
    </cfRule>
    <cfRule type="cellIs" dxfId="239" priority="286" stopIfTrue="1" operator="greaterThan">
      <formula>0.95</formula>
    </cfRule>
    <cfRule type="cellIs" dxfId="238" priority="287" stopIfTrue="1" operator="lessThan">
      <formula>0.95</formula>
    </cfRule>
  </conditionalFormatting>
  <conditionalFormatting sqref="G142 J142">
    <cfRule type="containsBlanks" priority="281" stopIfTrue="1">
      <formula>LEN(TRIM(G142))=0</formula>
    </cfRule>
    <cfRule type="cellIs" dxfId="237" priority="282" stopIfTrue="1" operator="greaterThan">
      <formula>0.999</formula>
    </cfRule>
    <cfRule type="cellIs" dxfId="236" priority="283" stopIfTrue="1" operator="between">
      <formula>0.99</formula>
      <formula>0.999</formula>
    </cfRule>
    <cfRule type="cellIs" dxfId="235" priority="284" stopIfTrue="1" operator="lessThan">
      <formula>0.99</formula>
    </cfRule>
  </conditionalFormatting>
  <conditionalFormatting sqref="F143 I143">
    <cfRule type="containsBlanks" priority="278" stopIfTrue="1">
      <formula>LEN(TRIM(F143))=0</formula>
    </cfRule>
    <cfRule type="cellIs" dxfId="234" priority="279" stopIfTrue="1" operator="greaterThan">
      <formula>0.95</formula>
    </cfRule>
    <cfRule type="cellIs" dxfId="233" priority="280" stopIfTrue="1" operator="lessThan">
      <formula>0.95</formula>
    </cfRule>
  </conditionalFormatting>
  <conditionalFormatting sqref="G143 J143">
    <cfRule type="containsBlanks" priority="274" stopIfTrue="1">
      <formula>LEN(TRIM(G143))=0</formula>
    </cfRule>
    <cfRule type="cellIs" dxfId="232" priority="275" stopIfTrue="1" operator="greaterThan">
      <formula>0.999</formula>
    </cfRule>
    <cfRule type="cellIs" dxfId="231" priority="276" stopIfTrue="1" operator="between">
      <formula>0.99</formula>
      <formula>0.999</formula>
    </cfRule>
    <cfRule type="cellIs" dxfId="230" priority="277" stopIfTrue="1" operator="lessThan">
      <formula>0.99</formula>
    </cfRule>
  </conditionalFormatting>
  <conditionalFormatting sqref="F144 I144">
    <cfRule type="containsBlanks" priority="271" stopIfTrue="1">
      <formula>LEN(TRIM(F144))=0</formula>
    </cfRule>
    <cfRule type="cellIs" dxfId="229" priority="272" stopIfTrue="1" operator="greaterThan">
      <formula>0.95</formula>
    </cfRule>
    <cfRule type="cellIs" dxfId="228" priority="273" stopIfTrue="1" operator="lessThan">
      <formula>0.95</formula>
    </cfRule>
  </conditionalFormatting>
  <conditionalFormatting sqref="G144 J144">
    <cfRule type="containsBlanks" priority="267" stopIfTrue="1">
      <formula>LEN(TRIM(G144))=0</formula>
    </cfRule>
    <cfRule type="cellIs" dxfId="227" priority="268" stopIfTrue="1" operator="greaterThan">
      <formula>0.999</formula>
    </cfRule>
    <cfRule type="cellIs" dxfId="226" priority="269" stopIfTrue="1" operator="between">
      <formula>0.99</formula>
      <formula>0.999</formula>
    </cfRule>
    <cfRule type="cellIs" dxfId="225" priority="270" stopIfTrue="1" operator="lessThan">
      <formula>0.99</formula>
    </cfRule>
  </conditionalFormatting>
  <conditionalFormatting sqref="F145:F146 I145:I146">
    <cfRule type="containsBlanks" priority="264" stopIfTrue="1">
      <formula>LEN(TRIM(F145))=0</formula>
    </cfRule>
    <cfRule type="cellIs" dxfId="224" priority="265" stopIfTrue="1" operator="greaterThan">
      <formula>0.95</formula>
    </cfRule>
    <cfRule type="cellIs" dxfId="223" priority="266" stopIfTrue="1" operator="lessThan">
      <formula>0.95</formula>
    </cfRule>
  </conditionalFormatting>
  <conditionalFormatting sqref="G145:G146 J145:J146">
    <cfRule type="containsBlanks" priority="260" stopIfTrue="1">
      <formula>LEN(TRIM(G145))=0</formula>
    </cfRule>
    <cfRule type="cellIs" dxfId="222" priority="261" stopIfTrue="1" operator="greaterThan">
      <formula>0.999</formula>
    </cfRule>
    <cfRule type="cellIs" dxfId="221" priority="262" stopIfTrue="1" operator="between">
      <formula>0.99</formula>
      <formula>0.999</formula>
    </cfRule>
    <cfRule type="cellIs" dxfId="220" priority="263" stopIfTrue="1" operator="lessThan">
      <formula>0.99</formula>
    </cfRule>
  </conditionalFormatting>
  <conditionalFormatting sqref="F147 I147">
    <cfRule type="containsBlanks" priority="257" stopIfTrue="1">
      <formula>LEN(TRIM(F147))=0</formula>
    </cfRule>
    <cfRule type="cellIs" dxfId="219" priority="258" stopIfTrue="1" operator="greaterThan">
      <formula>0.95</formula>
    </cfRule>
    <cfRule type="cellIs" dxfId="218" priority="259" stopIfTrue="1" operator="lessThan">
      <formula>0.95</formula>
    </cfRule>
  </conditionalFormatting>
  <conditionalFormatting sqref="G147 J147">
    <cfRule type="containsBlanks" priority="253" stopIfTrue="1">
      <formula>LEN(TRIM(G147))=0</formula>
    </cfRule>
    <cfRule type="cellIs" dxfId="217" priority="254" stopIfTrue="1" operator="greaterThan">
      <formula>0.999</formula>
    </cfRule>
    <cfRule type="cellIs" dxfId="216" priority="255" stopIfTrue="1" operator="between">
      <formula>0.99</formula>
      <formula>0.999</formula>
    </cfRule>
    <cfRule type="cellIs" dxfId="215" priority="256" stopIfTrue="1" operator="lessThan">
      <formula>0.99</formula>
    </cfRule>
  </conditionalFormatting>
  <conditionalFormatting sqref="F148 I148">
    <cfRule type="containsBlanks" priority="250" stopIfTrue="1">
      <formula>LEN(TRIM(F148))=0</formula>
    </cfRule>
    <cfRule type="cellIs" dxfId="214" priority="251" stopIfTrue="1" operator="greaterThan">
      <formula>0.95</formula>
    </cfRule>
    <cfRule type="cellIs" dxfId="213" priority="252" stopIfTrue="1" operator="lessThan">
      <formula>0.95</formula>
    </cfRule>
  </conditionalFormatting>
  <conditionalFormatting sqref="G148 J148">
    <cfRule type="containsBlanks" priority="246" stopIfTrue="1">
      <formula>LEN(TRIM(G148))=0</formula>
    </cfRule>
    <cfRule type="cellIs" dxfId="212" priority="247" stopIfTrue="1" operator="greaterThan">
      <formula>0.999</formula>
    </cfRule>
    <cfRule type="cellIs" dxfId="211" priority="248" stopIfTrue="1" operator="between">
      <formula>0.99</formula>
      <formula>0.999</formula>
    </cfRule>
    <cfRule type="cellIs" dxfId="210" priority="249" stopIfTrue="1" operator="lessThan">
      <formula>0.99</formula>
    </cfRule>
  </conditionalFormatting>
  <conditionalFormatting sqref="F149 I149">
    <cfRule type="containsBlanks" priority="243" stopIfTrue="1">
      <formula>LEN(TRIM(F149))=0</formula>
    </cfRule>
    <cfRule type="cellIs" dxfId="209" priority="244" stopIfTrue="1" operator="greaterThan">
      <formula>0.95</formula>
    </cfRule>
    <cfRule type="cellIs" dxfId="208" priority="245" stopIfTrue="1" operator="lessThan">
      <formula>0.95</formula>
    </cfRule>
  </conditionalFormatting>
  <conditionalFormatting sqref="G149 J149">
    <cfRule type="containsBlanks" priority="239" stopIfTrue="1">
      <formula>LEN(TRIM(G149))=0</formula>
    </cfRule>
    <cfRule type="cellIs" dxfId="207" priority="240" stopIfTrue="1" operator="greaterThan">
      <formula>0.999</formula>
    </cfRule>
    <cfRule type="cellIs" dxfId="206" priority="241" stopIfTrue="1" operator="between">
      <formula>0.99</formula>
      <formula>0.999</formula>
    </cfRule>
    <cfRule type="cellIs" dxfId="205" priority="242" stopIfTrue="1" operator="lessThan">
      <formula>0.99</formula>
    </cfRule>
  </conditionalFormatting>
  <conditionalFormatting sqref="F150:F151 I150:I151">
    <cfRule type="containsBlanks" priority="236" stopIfTrue="1">
      <formula>LEN(TRIM(F150))=0</formula>
    </cfRule>
    <cfRule type="cellIs" dxfId="204" priority="237" stopIfTrue="1" operator="greaterThan">
      <formula>0.95</formula>
    </cfRule>
    <cfRule type="cellIs" dxfId="203" priority="238" stopIfTrue="1" operator="lessThan">
      <formula>0.95</formula>
    </cfRule>
  </conditionalFormatting>
  <conditionalFormatting sqref="G150:G151 J150:J151">
    <cfRule type="containsBlanks" priority="232" stopIfTrue="1">
      <formula>LEN(TRIM(G150))=0</formula>
    </cfRule>
    <cfRule type="cellIs" dxfId="202" priority="233" stopIfTrue="1" operator="greaterThan">
      <formula>0.999</formula>
    </cfRule>
    <cfRule type="cellIs" dxfId="201" priority="234" stopIfTrue="1" operator="between">
      <formula>0.99</formula>
      <formula>0.999</formula>
    </cfRule>
    <cfRule type="cellIs" dxfId="200" priority="235" stopIfTrue="1" operator="lessThan">
      <formula>0.99</formula>
    </cfRule>
  </conditionalFormatting>
  <conditionalFormatting sqref="F152:F153 I152:I153">
    <cfRule type="containsBlanks" priority="229" stopIfTrue="1">
      <formula>LEN(TRIM(F152))=0</formula>
    </cfRule>
    <cfRule type="cellIs" dxfId="199" priority="230" stopIfTrue="1" operator="greaterThan">
      <formula>0.95</formula>
    </cfRule>
    <cfRule type="cellIs" dxfId="198" priority="231" stopIfTrue="1" operator="lessThan">
      <formula>0.95</formula>
    </cfRule>
  </conditionalFormatting>
  <conditionalFormatting sqref="G152:G153 J152:J153">
    <cfRule type="containsBlanks" priority="225" stopIfTrue="1">
      <formula>LEN(TRIM(G152))=0</formula>
    </cfRule>
    <cfRule type="cellIs" dxfId="197" priority="226" stopIfTrue="1" operator="greaterThan">
      <formula>0.999</formula>
    </cfRule>
    <cfRule type="cellIs" dxfId="196" priority="227" stopIfTrue="1" operator="between">
      <formula>0.99</formula>
      <formula>0.999</formula>
    </cfRule>
    <cfRule type="cellIs" dxfId="195" priority="228" stopIfTrue="1" operator="lessThan">
      <formula>0.99</formula>
    </cfRule>
  </conditionalFormatting>
  <conditionalFormatting sqref="F154 I154">
    <cfRule type="containsBlanks" priority="222" stopIfTrue="1">
      <formula>LEN(TRIM(F154))=0</formula>
    </cfRule>
    <cfRule type="cellIs" dxfId="194" priority="223" stopIfTrue="1" operator="greaterThan">
      <formula>0.95</formula>
    </cfRule>
    <cfRule type="cellIs" dxfId="193" priority="224" stopIfTrue="1" operator="lessThan">
      <formula>0.95</formula>
    </cfRule>
  </conditionalFormatting>
  <conditionalFormatting sqref="G154 J154">
    <cfRule type="containsBlanks" priority="218" stopIfTrue="1">
      <formula>LEN(TRIM(G154))=0</formula>
    </cfRule>
    <cfRule type="cellIs" dxfId="192" priority="219" stopIfTrue="1" operator="greaterThan">
      <formula>0.999</formula>
    </cfRule>
    <cfRule type="cellIs" dxfId="191" priority="220" stopIfTrue="1" operator="between">
      <formula>0.99</formula>
      <formula>0.999</formula>
    </cfRule>
    <cfRule type="cellIs" dxfId="190" priority="221" stopIfTrue="1" operator="lessThan">
      <formula>0.99</formula>
    </cfRule>
  </conditionalFormatting>
  <conditionalFormatting sqref="F155:F157 I155:I157">
    <cfRule type="containsBlanks" priority="215" stopIfTrue="1">
      <formula>LEN(TRIM(F155))=0</formula>
    </cfRule>
    <cfRule type="cellIs" dxfId="189" priority="216" stopIfTrue="1" operator="greaterThan">
      <formula>0.95</formula>
    </cfRule>
    <cfRule type="cellIs" dxfId="188" priority="217" stopIfTrue="1" operator="lessThan">
      <formula>0.95</formula>
    </cfRule>
  </conditionalFormatting>
  <conditionalFormatting sqref="G155:G157 J155:J157">
    <cfRule type="containsBlanks" priority="211" stopIfTrue="1">
      <formula>LEN(TRIM(G155))=0</formula>
    </cfRule>
    <cfRule type="cellIs" dxfId="187" priority="212" stopIfTrue="1" operator="greaterThan">
      <formula>0.999</formula>
    </cfRule>
    <cfRule type="cellIs" dxfId="186" priority="213" stopIfTrue="1" operator="between">
      <formula>0.99</formula>
      <formula>0.999</formula>
    </cfRule>
    <cfRule type="cellIs" dxfId="185" priority="214" stopIfTrue="1" operator="lessThan">
      <formula>0.99</formula>
    </cfRule>
  </conditionalFormatting>
  <conditionalFormatting sqref="F158:F159 I158:I159">
    <cfRule type="containsBlanks" priority="208" stopIfTrue="1">
      <formula>LEN(TRIM(F158))=0</formula>
    </cfRule>
    <cfRule type="cellIs" dxfId="184" priority="209" stopIfTrue="1" operator="greaterThan">
      <formula>0.95</formula>
    </cfRule>
    <cfRule type="cellIs" dxfId="183" priority="210" stopIfTrue="1" operator="lessThan">
      <formula>0.95</formula>
    </cfRule>
  </conditionalFormatting>
  <conditionalFormatting sqref="G158:G159 J158:J159">
    <cfRule type="containsBlanks" priority="204" stopIfTrue="1">
      <formula>LEN(TRIM(G158))=0</formula>
    </cfRule>
    <cfRule type="cellIs" dxfId="182" priority="205" stopIfTrue="1" operator="greaterThan">
      <formula>0.999</formula>
    </cfRule>
    <cfRule type="cellIs" dxfId="181" priority="206" stopIfTrue="1" operator="between">
      <formula>0.99</formula>
      <formula>0.999</formula>
    </cfRule>
    <cfRule type="cellIs" dxfId="180" priority="207" stopIfTrue="1" operator="lessThan">
      <formula>0.99</formula>
    </cfRule>
  </conditionalFormatting>
  <conditionalFormatting sqref="F160 I160">
    <cfRule type="containsBlanks" priority="201" stopIfTrue="1">
      <formula>LEN(TRIM(F160))=0</formula>
    </cfRule>
    <cfRule type="cellIs" dxfId="179" priority="202" stopIfTrue="1" operator="greaterThan">
      <formula>0.95</formula>
    </cfRule>
    <cfRule type="cellIs" dxfId="178" priority="203" stopIfTrue="1" operator="lessThan">
      <formula>0.95</formula>
    </cfRule>
  </conditionalFormatting>
  <conditionalFormatting sqref="G160 J160">
    <cfRule type="containsBlanks" priority="197" stopIfTrue="1">
      <formula>LEN(TRIM(G160))=0</formula>
    </cfRule>
    <cfRule type="cellIs" dxfId="177" priority="198" stopIfTrue="1" operator="greaterThan">
      <formula>0.999</formula>
    </cfRule>
    <cfRule type="cellIs" dxfId="176" priority="199" stopIfTrue="1" operator="between">
      <formula>0.99</formula>
      <formula>0.999</formula>
    </cfRule>
    <cfRule type="cellIs" dxfId="175" priority="200" stopIfTrue="1" operator="lessThan">
      <formula>0.99</formula>
    </cfRule>
  </conditionalFormatting>
  <conditionalFormatting sqref="F161 I161">
    <cfRule type="containsBlanks" priority="194" stopIfTrue="1">
      <formula>LEN(TRIM(F161))=0</formula>
    </cfRule>
    <cfRule type="cellIs" dxfId="174" priority="195" stopIfTrue="1" operator="greaterThan">
      <formula>0.95</formula>
    </cfRule>
    <cfRule type="cellIs" dxfId="173" priority="196" stopIfTrue="1" operator="lessThan">
      <formula>0.95</formula>
    </cfRule>
  </conditionalFormatting>
  <conditionalFormatting sqref="G161 J161">
    <cfRule type="containsBlanks" priority="190" stopIfTrue="1">
      <formula>LEN(TRIM(G161))=0</formula>
    </cfRule>
    <cfRule type="cellIs" dxfId="172" priority="191" stopIfTrue="1" operator="greaterThan">
      <formula>0.999</formula>
    </cfRule>
    <cfRule type="cellIs" dxfId="171" priority="192" stopIfTrue="1" operator="between">
      <formula>0.99</formula>
      <formula>0.999</formula>
    </cfRule>
    <cfRule type="cellIs" dxfId="170" priority="193" stopIfTrue="1" operator="lessThan">
      <formula>0.99</formula>
    </cfRule>
  </conditionalFormatting>
  <conditionalFormatting sqref="F162:F163 I162:I163">
    <cfRule type="containsBlanks" priority="187" stopIfTrue="1">
      <formula>LEN(TRIM(F162))=0</formula>
    </cfRule>
    <cfRule type="cellIs" dxfId="169" priority="188" stopIfTrue="1" operator="greaterThan">
      <formula>0.95</formula>
    </cfRule>
    <cfRule type="cellIs" dxfId="168" priority="189" stopIfTrue="1" operator="lessThan">
      <formula>0.95</formula>
    </cfRule>
  </conditionalFormatting>
  <conditionalFormatting sqref="G162:G163 J162:J163">
    <cfRule type="containsBlanks" priority="183" stopIfTrue="1">
      <formula>LEN(TRIM(G162))=0</formula>
    </cfRule>
    <cfRule type="cellIs" dxfId="167" priority="184" stopIfTrue="1" operator="greaterThan">
      <formula>0.999</formula>
    </cfRule>
    <cfRule type="cellIs" dxfId="166" priority="185" stopIfTrue="1" operator="between">
      <formula>0.99</formula>
      <formula>0.999</formula>
    </cfRule>
    <cfRule type="cellIs" dxfId="165" priority="186" stopIfTrue="1" operator="lessThan">
      <formula>0.99</formula>
    </cfRule>
  </conditionalFormatting>
  <conditionalFormatting sqref="F164 I164">
    <cfRule type="containsBlanks" priority="180" stopIfTrue="1">
      <formula>LEN(TRIM(F164))=0</formula>
    </cfRule>
    <cfRule type="cellIs" dxfId="164" priority="181" stopIfTrue="1" operator="greaterThan">
      <formula>0.95</formula>
    </cfRule>
    <cfRule type="cellIs" dxfId="163" priority="182" stopIfTrue="1" operator="lessThan">
      <formula>0.95</formula>
    </cfRule>
  </conditionalFormatting>
  <conditionalFormatting sqref="G164 J164">
    <cfRule type="containsBlanks" priority="176" stopIfTrue="1">
      <formula>LEN(TRIM(G164))=0</formula>
    </cfRule>
    <cfRule type="cellIs" dxfId="162" priority="177" stopIfTrue="1" operator="greaterThan">
      <formula>0.999</formula>
    </cfRule>
    <cfRule type="cellIs" dxfId="161" priority="178" stopIfTrue="1" operator="between">
      <formula>0.99</formula>
      <formula>0.999</formula>
    </cfRule>
    <cfRule type="cellIs" dxfId="160" priority="179" stopIfTrue="1" operator="lessThan">
      <formula>0.99</formula>
    </cfRule>
  </conditionalFormatting>
  <conditionalFormatting sqref="F165:F166 I165:I166">
    <cfRule type="containsBlanks" priority="173" stopIfTrue="1">
      <formula>LEN(TRIM(F165))=0</formula>
    </cfRule>
    <cfRule type="cellIs" dxfId="159" priority="174" stopIfTrue="1" operator="greaterThan">
      <formula>0.95</formula>
    </cfRule>
    <cfRule type="cellIs" dxfId="158" priority="175" stopIfTrue="1" operator="lessThan">
      <formula>0.95</formula>
    </cfRule>
  </conditionalFormatting>
  <conditionalFormatting sqref="G165:G166 J165:J166">
    <cfRule type="containsBlanks" priority="169" stopIfTrue="1">
      <formula>LEN(TRIM(G165))=0</formula>
    </cfRule>
    <cfRule type="cellIs" dxfId="157" priority="170" stopIfTrue="1" operator="greaterThan">
      <formula>0.999</formula>
    </cfRule>
    <cfRule type="cellIs" dxfId="156" priority="171" stopIfTrue="1" operator="between">
      <formula>0.99</formula>
      <formula>0.999</formula>
    </cfRule>
    <cfRule type="cellIs" dxfId="155" priority="172" stopIfTrue="1" operator="lessThan">
      <formula>0.99</formula>
    </cfRule>
  </conditionalFormatting>
  <conditionalFormatting sqref="F167:F168 I167:I168">
    <cfRule type="containsBlanks" priority="166" stopIfTrue="1">
      <formula>LEN(TRIM(F167))=0</formula>
    </cfRule>
    <cfRule type="cellIs" dxfId="154" priority="167" stopIfTrue="1" operator="greaterThan">
      <formula>0.95</formula>
    </cfRule>
    <cfRule type="cellIs" dxfId="153" priority="168" stopIfTrue="1" operator="lessThan">
      <formula>0.95</formula>
    </cfRule>
  </conditionalFormatting>
  <conditionalFormatting sqref="G167:G168 J167:J168">
    <cfRule type="containsBlanks" priority="162" stopIfTrue="1">
      <formula>LEN(TRIM(G167))=0</formula>
    </cfRule>
    <cfRule type="cellIs" dxfId="152" priority="163" stopIfTrue="1" operator="greaterThan">
      <formula>0.999</formula>
    </cfRule>
    <cfRule type="cellIs" dxfId="151" priority="164" stopIfTrue="1" operator="between">
      <formula>0.99</formula>
      <formula>0.999</formula>
    </cfRule>
    <cfRule type="cellIs" dxfId="150" priority="165" stopIfTrue="1" operator="lessThan">
      <formula>0.99</formula>
    </cfRule>
  </conditionalFormatting>
  <conditionalFormatting sqref="F169 I169">
    <cfRule type="containsBlanks" priority="159" stopIfTrue="1">
      <formula>LEN(TRIM(F169))=0</formula>
    </cfRule>
    <cfRule type="cellIs" dxfId="149" priority="160" stopIfTrue="1" operator="greaterThan">
      <formula>0.95</formula>
    </cfRule>
    <cfRule type="cellIs" dxfId="148" priority="161" stopIfTrue="1" operator="lessThan">
      <formula>0.95</formula>
    </cfRule>
  </conditionalFormatting>
  <conditionalFormatting sqref="G169 J169">
    <cfRule type="containsBlanks" priority="155" stopIfTrue="1">
      <formula>LEN(TRIM(G169))=0</formula>
    </cfRule>
    <cfRule type="cellIs" dxfId="147" priority="156" stopIfTrue="1" operator="greaterThan">
      <formula>0.999</formula>
    </cfRule>
    <cfRule type="cellIs" dxfId="146" priority="157" stopIfTrue="1" operator="between">
      <formula>0.99</formula>
      <formula>0.999</formula>
    </cfRule>
    <cfRule type="cellIs" dxfId="145" priority="158" stopIfTrue="1" operator="lessThan">
      <formula>0.99</formula>
    </cfRule>
  </conditionalFormatting>
  <conditionalFormatting sqref="F170:F172 I170:I172">
    <cfRule type="containsBlanks" priority="152" stopIfTrue="1">
      <formula>LEN(TRIM(F170))=0</formula>
    </cfRule>
    <cfRule type="cellIs" dxfId="144" priority="153" stopIfTrue="1" operator="greaterThan">
      <formula>0.95</formula>
    </cfRule>
    <cfRule type="cellIs" dxfId="143" priority="154" stopIfTrue="1" operator="lessThan">
      <formula>0.95</formula>
    </cfRule>
  </conditionalFormatting>
  <conditionalFormatting sqref="G170:G172 J170:J172">
    <cfRule type="containsBlanks" priority="148" stopIfTrue="1">
      <formula>LEN(TRIM(G170))=0</formula>
    </cfRule>
    <cfRule type="cellIs" dxfId="142" priority="149" stopIfTrue="1" operator="greaterThan">
      <formula>0.999</formula>
    </cfRule>
    <cfRule type="cellIs" dxfId="141" priority="150" stopIfTrue="1" operator="between">
      <formula>0.99</formula>
      <formula>0.999</formula>
    </cfRule>
    <cfRule type="cellIs" dxfId="140" priority="151" stopIfTrue="1" operator="lessThan">
      <formula>0.99</formula>
    </cfRule>
  </conditionalFormatting>
  <conditionalFormatting sqref="F173 I173">
    <cfRule type="containsBlanks" priority="145" stopIfTrue="1">
      <formula>LEN(TRIM(F173))=0</formula>
    </cfRule>
    <cfRule type="cellIs" dxfId="139" priority="146" stopIfTrue="1" operator="greaterThan">
      <formula>0.95</formula>
    </cfRule>
    <cfRule type="cellIs" dxfId="138" priority="147" stopIfTrue="1" operator="lessThan">
      <formula>0.95</formula>
    </cfRule>
  </conditionalFormatting>
  <conditionalFormatting sqref="G173 J173">
    <cfRule type="containsBlanks" priority="141" stopIfTrue="1">
      <formula>LEN(TRIM(G173))=0</formula>
    </cfRule>
    <cfRule type="cellIs" dxfId="137" priority="142" stopIfTrue="1" operator="greaterThan">
      <formula>0.999</formula>
    </cfRule>
    <cfRule type="cellIs" dxfId="136" priority="143" stopIfTrue="1" operator="between">
      <formula>0.99</formula>
      <formula>0.999</formula>
    </cfRule>
    <cfRule type="cellIs" dxfId="135" priority="144" stopIfTrue="1" operator="lessThan">
      <formula>0.99</formula>
    </cfRule>
  </conditionalFormatting>
  <conditionalFormatting sqref="F174 I174">
    <cfRule type="containsBlanks" priority="138" stopIfTrue="1">
      <formula>LEN(TRIM(F174))=0</formula>
    </cfRule>
    <cfRule type="cellIs" dxfId="134" priority="139" stopIfTrue="1" operator="greaterThan">
      <formula>0.95</formula>
    </cfRule>
    <cfRule type="cellIs" dxfId="133" priority="140" stopIfTrue="1" operator="lessThan">
      <formula>0.95</formula>
    </cfRule>
  </conditionalFormatting>
  <conditionalFormatting sqref="G174 J174">
    <cfRule type="containsBlanks" priority="134" stopIfTrue="1">
      <formula>LEN(TRIM(G174))=0</formula>
    </cfRule>
    <cfRule type="cellIs" dxfId="132" priority="135" stopIfTrue="1" operator="greaterThan">
      <formula>0.999</formula>
    </cfRule>
    <cfRule type="cellIs" dxfId="131" priority="136" stopIfTrue="1" operator="between">
      <formula>0.99</formula>
      <formula>0.999</formula>
    </cfRule>
    <cfRule type="cellIs" dxfId="130" priority="137" stopIfTrue="1" operator="lessThan">
      <formula>0.99</formula>
    </cfRule>
  </conditionalFormatting>
  <conditionalFormatting sqref="F175 I175">
    <cfRule type="containsBlanks" priority="131" stopIfTrue="1">
      <formula>LEN(TRIM(F175))=0</formula>
    </cfRule>
    <cfRule type="cellIs" dxfId="129" priority="132" stopIfTrue="1" operator="greaterThan">
      <formula>0.95</formula>
    </cfRule>
    <cfRule type="cellIs" dxfId="128" priority="133" stopIfTrue="1" operator="lessThan">
      <formula>0.95</formula>
    </cfRule>
  </conditionalFormatting>
  <conditionalFormatting sqref="G175 J175">
    <cfRule type="containsBlanks" priority="127" stopIfTrue="1">
      <formula>LEN(TRIM(G175))=0</formula>
    </cfRule>
    <cfRule type="cellIs" dxfId="127" priority="128" stopIfTrue="1" operator="greaterThan">
      <formula>0.999</formula>
    </cfRule>
    <cfRule type="cellIs" dxfId="126" priority="129" stopIfTrue="1" operator="between">
      <formula>0.99</formula>
      <formula>0.999</formula>
    </cfRule>
    <cfRule type="cellIs" dxfId="125" priority="130" stopIfTrue="1" operator="lessThan">
      <formula>0.99</formula>
    </cfRule>
  </conditionalFormatting>
  <conditionalFormatting sqref="F176 I176">
    <cfRule type="containsBlanks" priority="124" stopIfTrue="1">
      <formula>LEN(TRIM(F176))=0</formula>
    </cfRule>
    <cfRule type="cellIs" dxfId="124" priority="125" stopIfTrue="1" operator="greaterThan">
      <formula>0.95</formula>
    </cfRule>
    <cfRule type="cellIs" dxfId="123" priority="126" stopIfTrue="1" operator="lessThan">
      <formula>0.95</formula>
    </cfRule>
  </conditionalFormatting>
  <conditionalFormatting sqref="G176 J176">
    <cfRule type="containsBlanks" priority="120" stopIfTrue="1">
      <formula>LEN(TRIM(G176))=0</formula>
    </cfRule>
    <cfRule type="cellIs" dxfId="122" priority="121" stopIfTrue="1" operator="greaterThan">
      <formula>0.999</formula>
    </cfRule>
    <cfRule type="cellIs" dxfId="121" priority="122" stopIfTrue="1" operator="between">
      <formula>0.99</formula>
      <formula>0.999</formula>
    </cfRule>
    <cfRule type="cellIs" dxfId="120" priority="123" stopIfTrue="1" operator="lessThan">
      <formula>0.99</formula>
    </cfRule>
  </conditionalFormatting>
  <conditionalFormatting sqref="G182:G183 J182:J183">
    <cfRule type="containsBlanks" priority="85" stopIfTrue="1">
      <formula>LEN(TRIM(G182))=0</formula>
    </cfRule>
    <cfRule type="cellIs" dxfId="119" priority="86" stopIfTrue="1" operator="greaterThan">
      <formula>0.999</formula>
    </cfRule>
    <cfRule type="cellIs" dxfId="118" priority="87" stopIfTrue="1" operator="between">
      <formula>0.99</formula>
      <formula>0.999</formula>
    </cfRule>
    <cfRule type="cellIs" dxfId="117" priority="88" stopIfTrue="1" operator="lessThan">
      <formula>0.99</formula>
    </cfRule>
  </conditionalFormatting>
  <conditionalFormatting sqref="F177 I177">
    <cfRule type="containsBlanks" priority="117" stopIfTrue="1">
      <formula>LEN(TRIM(F177))=0</formula>
    </cfRule>
    <cfRule type="cellIs" dxfId="116" priority="118" stopIfTrue="1" operator="greaterThan">
      <formula>0.95</formula>
    </cfRule>
    <cfRule type="cellIs" dxfId="115" priority="119" stopIfTrue="1" operator="lessThan">
      <formula>0.95</formula>
    </cfRule>
  </conditionalFormatting>
  <conditionalFormatting sqref="G177 J177">
    <cfRule type="containsBlanks" priority="113" stopIfTrue="1">
      <formula>LEN(TRIM(G177))=0</formula>
    </cfRule>
    <cfRule type="cellIs" dxfId="114" priority="114" stopIfTrue="1" operator="greaterThan">
      <formula>0.999</formula>
    </cfRule>
    <cfRule type="cellIs" dxfId="113" priority="115" stopIfTrue="1" operator="between">
      <formula>0.99</formula>
      <formula>0.999</formula>
    </cfRule>
    <cfRule type="cellIs" dxfId="112" priority="116" stopIfTrue="1" operator="lessThan">
      <formula>0.99</formula>
    </cfRule>
  </conditionalFormatting>
  <conditionalFormatting sqref="F178:F179 I178:I179">
    <cfRule type="containsBlanks" priority="110" stopIfTrue="1">
      <formula>LEN(TRIM(F178))=0</formula>
    </cfRule>
    <cfRule type="cellIs" dxfId="111" priority="111" stopIfTrue="1" operator="greaterThan">
      <formula>0.95</formula>
    </cfRule>
    <cfRule type="cellIs" dxfId="110" priority="112" stopIfTrue="1" operator="lessThan">
      <formula>0.95</formula>
    </cfRule>
  </conditionalFormatting>
  <conditionalFormatting sqref="G178:G179 J178:J179">
    <cfRule type="containsBlanks" priority="106" stopIfTrue="1">
      <formula>LEN(TRIM(G178))=0</formula>
    </cfRule>
    <cfRule type="cellIs" dxfId="109" priority="107" stopIfTrue="1" operator="greaterThan">
      <formula>0.999</formula>
    </cfRule>
    <cfRule type="cellIs" dxfId="108" priority="108" stopIfTrue="1" operator="between">
      <formula>0.99</formula>
      <formula>0.999</formula>
    </cfRule>
    <cfRule type="cellIs" dxfId="107" priority="109" stopIfTrue="1" operator="lessThan">
      <formula>0.99</formula>
    </cfRule>
  </conditionalFormatting>
  <conditionalFormatting sqref="F180 I180">
    <cfRule type="containsBlanks" priority="103" stopIfTrue="1">
      <formula>LEN(TRIM(F180))=0</formula>
    </cfRule>
    <cfRule type="cellIs" dxfId="106" priority="104" stopIfTrue="1" operator="greaterThan">
      <formula>0.95</formula>
    </cfRule>
    <cfRule type="cellIs" dxfId="105" priority="105" stopIfTrue="1" operator="lessThan">
      <formula>0.95</formula>
    </cfRule>
  </conditionalFormatting>
  <conditionalFormatting sqref="G180 J180">
    <cfRule type="containsBlanks" priority="99" stopIfTrue="1">
      <formula>LEN(TRIM(G180))=0</formula>
    </cfRule>
    <cfRule type="cellIs" dxfId="104" priority="100" stopIfTrue="1" operator="greaterThan">
      <formula>0.999</formula>
    </cfRule>
    <cfRule type="cellIs" dxfId="103" priority="101" stopIfTrue="1" operator="between">
      <formula>0.99</formula>
      <formula>0.999</formula>
    </cfRule>
    <cfRule type="cellIs" dxfId="102" priority="102" stopIfTrue="1" operator="lessThan">
      <formula>0.99</formula>
    </cfRule>
  </conditionalFormatting>
  <conditionalFormatting sqref="F181 I181">
    <cfRule type="containsBlanks" priority="96" stopIfTrue="1">
      <formula>LEN(TRIM(F181))=0</formula>
    </cfRule>
    <cfRule type="cellIs" dxfId="101" priority="97" stopIfTrue="1" operator="greaterThan">
      <formula>0.95</formula>
    </cfRule>
    <cfRule type="cellIs" dxfId="100" priority="98" stopIfTrue="1" operator="lessThan">
      <formula>0.95</formula>
    </cfRule>
  </conditionalFormatting>
  <conditionalFormatting sqref="G181 J181">
    <cfRule type="containsBlanks" priority="92" stopIfTrue="1">
      <formula>LEN(TRIM(G181))=0</formula>
    </cfRule>
    <cfRule type="cellIs" dxfId="99" priority="93" stopIfTrue="1" operator="greaterThan">
      <formula>0.999</formula>
    </cfRule>
    <cfRule type="cellIs" dxfId="98" priority="94" stopIfTrue="1" operator="between">
      <formula>0.99</formula>
      <formula>0.999</formula>
    </cfRule>
    <cfRule type="cellIs" dxfId="97" priority="95" stopIfTrue="1" operator="lessThan">
      <formula>0.99</formula>
    </cfRule>
  </conditionalFormatting>
  <conditionalFormatting sqref="F182:F183 I182:I183">
    <cfRule type="containsBlanks" priority="89" stopIfTrue="1">
      <formula>LEN(TRIM(F182))=0</formula>
    </cfRule>
    <cfRule type="cellIs" dxfId="96" priority="90" stopIfTrue="1" operator="greaterThan">
      <formula>0.95</formula>
    </cfRule>
    <cfRule type="cellIs" dxfId="95" priority="91" stopIfTrue="1" operator="lessThan">
      <formula>0.95</formula>
    </cfRule>
  </conditionalFormatting>
  <conditionalFormatting sqref="F184 I184">
    <cfRule type="containsBlanks" priority="82" stopIfTrue="1">
      <formula>LEN(TRIM(F184))=0</formula>
    </cfRule>
    <cfRule type="cellIs" dxfId="94" priority="83" stopIfTrue="1" operator="greaterThan">
      <formula>0.95</formula>
    </cfRule>
    <cfRule type="cellIs" dxfId="93" priority="84" stopIfTrue="1" operator="lessThan">
      <formula>0.95</formula>
    </cfRule>
  </conditionalFormatting>
  <conditionalFormatting sqref="G184 J184">
    <cfRule type="containsBlanks" priority="78" stopIfTrue="1">
      <formula>LEN(TRIM(G184))=0</formula>
    </cfRule>
    <cfRule type="cellIs" dxfId="92" priority="79" stopIfTrue="1" operator="greaterThan">
      <formula>0.999</formula>
    </cfRule>
    <cfRule type="cellIs" dxfId="91" priority="80" stopIfTrue="1" operator="between">
      <formula>0.99</formula>
      <formula>0.999</formula>
    </cfRule>
    <cfRule type="cellIs" dxfId="90" priority="81" stopIfTrue="1" operator="lessThan">
      <formula>0.99</formula>
    </cfRule>
  </conditionalFormatting>
  <conditionalFormatting sqref="F185 I185">
    <cfRule type="containsBlanks" priority="75" stopIfTrue="1">
      <formula>LEN(TRIM(F185))=0</formula>
    </cfRule>
    <cfRule type="cellIs" dxfId="89" priority="76" stopIfTrue="1" operator="greaterThan">
      <formula>0.95</formula>
    </cfRule>
    <cfRule type="cellIs" dxfId="88" priority="77" stopIfTrue="1" operator="lessThan">
      <formula>0.95</formula>
    </cfRule>
  </conditionalFormatting>
  <conditionalFormatting sqref="G185 J185">
    <cfRule type="containsBlanks" priority="71" stopIfTrue="1">
      <formula>LEN(TRIM(G185))=0</formula>
    </cfRule>
    <cfRule type="cellIs" dxfId="87" priority="72" stopIfTrue="1" operator="greaterThan">
      <formula>0.999</formula>
    </cfRule>
    <cfRule type="cellIs" dxfId="86" priority="73" stopIfTrue="1" operator="between">
      <formula>0.99</formula>
      <formula>0.999</formula>
    </cfRule>
    <cfRule type="cellIs" dxfId="85" priority="74" stopIfTrue="1" operator="lessThan">
      <formula>0.99</formula>
    </cfRule>
  </conditionalFormatting>
  <conditionalFormatting sqref="F186:F187 I186:I187">
    <cfRule type="containsBlanks" priority="68" stopIfTrue="1">
      <formula>LEN(TRIM(F186))=0</formula>
    </cfRule>
    <cfRule type="cellIs" dxfId="84" priority="69" stopIfTrue="1" operator="greaterThan">
      <formula>0.95</formula>
    </cfRule>
    <cfRule type="cellIs" dxfId="83" priority="70" stopIfTrue="1" operator="lessThan">
      <formula>0.95</formula>
    </cfRule>
  </conditionalFormatting>
  <conditionalFormatting sqref="G186:G187 J186:J187">
    <cfRule type="containsBlanks" priority="64" stopIfTrue="1">
      <formula>LEN(TRIM(G186))=0</formula>
    </cfRule>
    <cfRule type="cellIs" dxfId="82" priority="65" stopIfTrue="1" operator="greaterThan">
      <formula>0.999</formula>
    </cfRule>
    <cfRule type="cellIs" dxfId="81" priority="66" stopIfTrue="1" operator="between">
      <formula>0.99</formula>
      <formula>0.999</formula>
    </cfRule>
    <cfRule type="cellIs" dxfId="80" priority="67" stopIfTrue="1" operator="lessThan">
      <formula>0.99</formula>
    </cfRule>
  </conditionalFormatting>
  <conditionalFormatting sqref="F188 I188">
    <cfRule type="containsBlanks" priority="61" stopIfTrue="1">
      <formula>LEN(TRIM(F188))=0</formula>
    </cfRule>
    <cfRule type="cellIs" dxfId="79" priority="62" stopIfTrue="1" operator="greaterThan">
      <formula>0.95</formula>
    </cfRule>
    <cfRule type="cellIs" dxfId="78" priority="63" stopIfTrue="1" operator="lessThan">
      <formula>0.95</formula>
    </cfRule>
  </conditionalFormatting>
  <conditionalFormatting sqref="G188 J188">
    <cfRule type="containsBlanks" priority="57" stopIfTrue="1">
      <formula>LEN(TRIM(G188))=0</formula>
    </cfRule>
    <cfRule type="cellIs" dxfId="77" priority="58" stopIfTrue="1" operator="greaterThan">
      <formula>0.999</formula>
    </cfRule>
    <cfRule type="cellIs" dxfId="76" priority="59" stopIfTrue="1" operator="between">
      <formula>0.99</formula>
      <formula>0.999</formula>
    </cfRule>
    <cfRule type="cellIs" dxfId="75" priority="60" stopIfTrue="1" operator="lessThan">
      <formula>0.99</formula>
    </cfRule>
  </conditionalFormatting>
  <conditionalFormatting sqref="F189:F192 I189:I192">
    <cfRule type="containsBlanks" priority="54" stopIfTrue="1">
      <formula>LEN(TRIM(F189))=0</formula>
    </cfRule>
    <cfRule type="cellIs" dxfId="74" priority="55" stopIfTrue="1" operator="greaterThan">
      <formula>0.95</formula>
    </cfRule>
    <cfRule type="cellIs" dxfId="73" priority="56" stopIfTrue="1" operator="lessThan">
      <formula>0.95</formula>
    </cfRule>
  </conditionalFormatting>
  <conditionalFormatting sqref="G189:G192 J189:J192">
    <cfRule type="containsBlanks" priority="50" stopIfTrue="1">
      <formula>LEN(TRIM(G189))=0</formula>
    </cfRule>
    <cfRule type="cellIs" dxfId="72" priority="51" stopIfTrue="1" operator="greaterThan">
      <formula>0.999</formula>
    </cfRule>
    <cfRule type="cellIs" dxfId="71" priority="52" stopIfTrue="1" operator="between">
      <formula>0.99</formula>
      <formula>0.999</formula>
    </cfRule>
    <cfRule type="cellIs" dxfId="70" priority="53" stopIfTrue="1" operator="lessThan">
      <formula>0.99</formula>
    </cfRule>
  </conditionalFormatting>
  <conditionalFormatting sqref="F193 I193">
    <cfRule type="containsBlanks" priority="47" stopIfTrue="1">
      <formula>LEN(TRIM(F193))=0</formula>
    </cfRule>
    <cfRule type="cellIs" dxfId="69" priority="48" stopIfTrue="1" operator="greaterThan">
      <formula>0.95</formula>
    </cfRule>
    <cfRule type="cellIs" dxfId="68" priority="49" stopIfTrue="1" operator="lessThan">
      <formula>0.95</formula>
    </cfRule>
  </conditionalFormatting>
  <conditionalFormatting sqref="G193 J193">
    <cfRule type="containsBlanks" priority="43" stopIfTrue="1">
      <formula>LEN(TRIM(G193))=0</formula>
    </cfRule>
    <cfRule type="cellIs" dxfId="67" priority="44" stopIfTrue="1" operator="greaterThan">
      <formula>0.999</formula>
    </cfRule>
    <cfRule type="cellIs" dxfId="66" priority="45" stopIfTrue="1" operator="between">
      <formula>0.99</formula>
      <formula>0.999</formula>
    </cfRule>
    <cfRule type="cellIs" dxfId="65" priority="46" stopIfTrue="1" operator="lessThan">
      <formula>0.99</formula>
    </cfRule>
  </conditionalFormatting>
  <conditionalFormatting sqref="F194 I194">
    <cfRule type="containsBlanks" priority="40" stopIfTrue="1">
      <formula>LEN(TRIM(F194))=0</formula>
    </cfRule>
    <cfRule type="cellIs" dxfId="64" priority="41" stopIfTrue="1" operator="greaterThan">
      <formula>0.95</formula>
    </cfRule>
    <cfRule type="cellIs" dxfId="63" priority="42" stopIfTrue="1" operator="lessThan">
      <formula>0.95</formula>
    </cfRule>
  </conditionalFormatting>
  <conditionalFormatting sqref="G194 J194">
    <cfRule type="containsBlanks" priority="36" stopIfTrue="1">
      <formula>LEN(TRIM(G194))=0</formula>
    </cfRule>
    <cfRule type="cellIs" dxfId="62" priority="37" stopIfTrue="1" operator="greaterThan">
      <formula>0.999</formula>
    </cfRule>
    <cfRule type="cellIs" dxfId="61" priority="38" stopIfTrue="1" operator="between">
      <formula>0.99</formula>
      <formula>0.999</formula>
    </cfRule>
    <cfRule type="cellIs" dxfId="60" priority="39" stopIfTrue="1" operator="lessThan">
      <formula>0.99</formula>
    </cfRule>
  </conditionalFormatting>
  <conditionalFormatting sqref="F195 I195">
    <cfRule type="containsBlanks" priority="33" stopIfTrue="1">
      <formula>LEN(TRIM(F195))=0</formula>
    </cfRule>
    <cfRule type="cellIs" dxfId="59" priority="34" stopIfTrue="1" operator="greaterThan">
      <formula>0.95</formula>
    </cfRule>
    <cfRule type="cellIs" dxfId="58" priority="35" stopIfTrue="1" operator="lessThan">
      <formula>0.95</formula>
    </cfRule>
  </conditionalFormatting>
  <conditionalFormatting sqref="G195 J195">
    <cfRule type="containsBlanks" priority="29" stopIfTrue="1">
      <formula>LEN(TRIM(G195))=0</formula>
    </cfRule>
    <cfRule type="cellIs" dxfId="57" priority="30" stopIfTrue="1" operator="greaterThan">
      <formula>0.999</formula>
    </cfRule>
    <cfRule type="cellIs" dxfId="56" priority="31" stopIfTrue="1" operator="between">
      <formula>0.99</formula>
      <formula>0.999</formula>
    </cfRule>
    <cfRule type="cellIs" dxfId="55" priority="32" stopIfTrue="1" operator="lessThan">
      <formula>0.99</formula>
    </cfRule>
  </conditionalFormatting>
  <conditionalFormatting sqref="F196:F197 I196:I197">
    <cfRule type="containsBlanks" priority="26" stopIfTrue="1">
      <formula>LEN(TRIM(F196))=0</formula>
    </cfRule>
    <cfRule type="cellIs" dxfId="54" priority="27" stopIfTrue="1" operator="greaterThan">
      <formula>0.95</formula>
    </cfRule>
    <cfRule type="cellIs" dxfId="53" priority="28" stopIfTrue="1" operator="lessThan">
      <formula>0.95</formula>
    </cfRule>
  </conditionalFormatting>
  <conditionalFormatting sqref="G196:G197 J196:J197">
    <cfRule type="containsBlanks" priority="22" stopIfTrue="1">
      <formula>LEN(TRIM(G196))=0</formula>
    </cfRule>
    <cfRule type="cellIs" dxfId="52" priority="23" stopIfTrue="1" operator="greaterThan">
      <formula>0.999</formula>
    </cfRule>
    <cfRule type="cellIs" dxfId="51" priority="24" stopIfTrue="1" operator="between">
      <formula>0.99</formula>
      <formula>0.999</formula>
    </cfRule>
    <cfRule type="cellIs" dxfId="50" priority="25" stopIfTrue="1" operator="lessThan">
      <formula>0.99</formula>
    </cfRule>
  </conditionalFormatting>
  <conditionalFormatting sqref="F198 I198">
    <cfRule type="containsBlanks" priority="19" stopIfTrue="1">
      <formula>LEN(TRIM(F198))=0</formula>
    </cfRule>
    <cfRule type="cellIs" dxfId="49" priority="20" stopIfTrue="1" operator="greaterThan">
      <formula>0.95</formula>
    </cfRule>
    <cfRule type="cellIs" dxfId="48" priority="21" stopIfTrue="1" operator="lessThan">
      <formula>0.95</formula>
    </cfRule>
  </conditionalFormatting>
  <conditionalFormatting sqref="G198 J198">
    <cfRule type="containsBlanks" priority="15" stopIfTrue="1">
      <formula>LEN(TRIM(G198))=0</formula>
    </cfRule>
    <cfRule type="cellIs" dxfId="47" priority="16" stopIfTrue="1" operator="greaterThan">
      <formula>0.999</formula>
    </cfRule>
    <cfRule type="cellIs" dxfId="46" priority="17" stopIfTrue="1" operator="between">
      <formula>0.99</formula>
      <formula>0.999</formula>
    </cfRule>
    <cfRule type="cellIs" dxfId="45" priority="18" stopIfTrue="1" operator="lessThan">
      <formula>0.99</formula>
    </cfRule>
  </conditionalFormatting>
  <conditionalFormatting sqref="F81:F138">
    <cfRule type="containsBlanks" priority="12" stopIfTrue="1">
      <formula>LEN(TRIM(F81))=0</formula>
    </cfRule>
    <cfRule type="cellIs" dxfId="44" priority="13" stopIfTrue="1" operator="greaterThan">
      <formula>0.95</formula>
    </cfRule>
    <cfRule type="cellIs" dxfId="43" priority="14" stopIfTrue="1" operator="lessThan">
      <formula>0.95</formula>
    </cfRule>
  </conditionalFormatting>
  <conditionalFormatting sqref="G81:G138">
    <cfRule type="containsBlanks" priority="8" stopIfTrue="1">
      <formula>LEN(TRIM(G81))=0</formula>
    </cfRule>
    <cfRule type="cellIs" dxfId="42" priority="9" stopIfTrue="1" operator="greaterThan">
      <formula>0.999</formula>
    </cfRule>
    <cfRule type="cellIs" dxfId="41" priority="10" stopIfTrue="1" operator="between">
      <formula>0.99</formula>
      <formula>0.999</formula>
    </cfRule>
    <cfRule type="cellIs" dxfId="40" priority="11" stopIfTrue="1" operator="lessThan">
      <formula>0.99</formula>
    </cfRule>
  </conditionalFormatting>
  <conditionalFormatting sqref="I81:I138">
    <cfRule type="containsBlanks" priority="5" stopIfTrue="1">
      <formula>LEN(TRIM(I81))=0</formula>
    </cfRule>
    <cfRule type="cellIs" dxfId="39" priority="6" stopIfTrue="1" operator="greaterThan">
      <formula>0.95</formula>
    </cfRule>
    <cfRule type="cellIs" dxfId="38" priority="7" stopIfTrue="1" operator="lessThan">
      <formula>0.95</formula>
    </cfRule>
  </conditionalFormatting>
  <conditionalFormatting sqref="J81:J138">
    <cfRule type="containsBlanks" priority="1" stopIfTrue="1">
      <formula>LEN(TRIM(J81))=0</formula>
    </cfRule>
    <cfRule type="cellIs" dxfId="37" priority="2" stopIfTrue="1" operator="greaterThan">
      <formula>0.999</formula>
    </cfRule>
    <cfRule type="cellIs" dxfId="36" priority="3" stopIfTrue="1" operator="between">
      <formula>0.99</formula>
      <formula>0.999</formula>
    </cfRule>
    <cfRule type="cellIs" dxfId="35" priority="4" stopIfTrue="1" operator="lessThan">
      <formula>0.99</formula>
    </cfRule>
  </conditionalFormatting>
  <pageMargins left="0.7" right="0.7" top="0.75" bottom="0.75" header="0.3" footer="0.3"/>
  <pageSetup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178"/>
  <sheetViews>
    <sheetView topLeftCell="A81" workbookViewId="0">
      <selection activeCell="N95" sqref="N95:P97"/>
    </sheetView>
  </sheetViews>
  <sheetFormatPr defaultRowHeight="14.5" x14ac:dyDescent="0.35"/>
  <cols>
    <col min="3" max="3" width="10.26953125" style="200" customWidth="1"/>
    <col min="6" max="7" width="10.1796875" style="191" bestFit="1" customWidth="1"/>
    <col min="8" max="8" width="10.26953125" style="191" bestFit="1" customWidth="1"/>
    <col min="9" max="9" width="10.1796875" style="191" bestFit="1" customWidth="1"/>
    <col min="10" max="10" width="12.26953125" style="191" bestFit="1" customWidth="1"/>
    <col min="11" max="11" width="9.453125" bestFit="1" customWidth="1"/>
    <col min="12" max="14" width="10.36328125" style="191" bestFit="1" customWidth="1"/>
    <col min="15" max="15" width="9.81640625" style="191" bestFit="1" customWidth="1"/>
    <col min="16" max="16" width="8.81640625" style="191" bestFit="1" customWidth="1"/>
  </cols>
  <sheetData>
    <row r="2" spans="2:16" ht="15" thickBot="1" x14ac:dyDescent="0.4">
      <c r="C2" s="32"/>
      <c r="D2" s="32"/>
      <c r="E2" s="32"/>
      <c r="F2" s="33"/>
      <c r="G2" s="33"/>
      <c r="H2" s="33"/>
      <c r="I2" s="33"/>
      <c r="J2" s="33"/>
      <c r="K2" s="32"/>
      <c r="L2" s="33"/>
      <c r="M2" s="33"/>
      <c r="N2" s="33"/>
    </row>
    <row r="3" spans="2:16" ht="15" thickBot="1" x14ac:dyDescent="0.4">
      <c r="B3" s="314" t="s">
        <v>1</v>
      </c>
      <c r="C3" s="315"/>
      <c r="D3" s="342"/>
      <c r="E3" s="346" t="s">
        <v>7</v>
      </c>
      <c r="F3" s="315"/>
      <c r="G3" s="315"/>
      <c r="H3" s="315"/>
      <c r="I3" s="315"/>
      <c r="J3" s="315"/>
      <c r="K3" s="315"/>
      <c r="L3" s="315"/>
      <c r="M3" s="315"/>
      <c r="N3" s="342"/>
    </row>
    <row r="4" spans="2:16" ht="15" thickBot="1" x14ac:dyDescent="0.4">
      <c r="B4" s="343" t="s">
        <v>12</v>
      </c>
      <c r="C4" s="344"/>
      <c r="D4" s="345"/>
      <c r="E4" s="354" t="s">
        <v>124</v>
      </c>
      <c r="F4" s="355"/>
      <c r="G4" s="355"/>
      <c r="H4" s="355"/>
      <c r="I4" s="355"/>
      <c r="J4" s="314" t="s">
        <v>125</v>
      </c>
      <c r="K4" s="315"/>
      <c r="L4" s="315"/>
      <c r="M4" s="315"/>
      <c r="N4" s="342"/>
    </row>
    <row r="5" spans="2:16" x14ac:dyDescent="0.35">
      <c r="B5" s="312"/>
      <c r="C5" s="341"/>
      <c r="D5" s="313"/>
      <c r="E5" s="272" t="s">
        <v>13</v>
      </c>
      <c r="F5" s="247" t="s">
        <v>38</v>
      </c>
      <c r="G5" s="329"/>
      <c r="H5" s="330" t="s">
        <v>37</v>
      </c>
      <c r="I5" s="247"/>
      <c r="J5" s="272" t="s">
        <v>13</v>
      </c>
      <c r="K5" s="247" t="s">
        <v>36</v>
      </c>
      <c r="L5" s="329"/>
      <c r="M5" s="330" t="s">
        <v>37</v>
      </c>
      <c r="N5" s="248"/>
    </row>
    <row r="6" spans="2:16" x14ac:dyDescent="0.35">
      <c r="B6" s="289"/>
      <c r="C6" s="290"/>
      <c r="D6" s="291"/>
      <c r="E6" s="327"/>
      <c r="F6" s="16"/>
      <c r="G6" s="9"/>
      <c r="H6" s="201"/>
      <c r="I6" s="182"/>
      <c r="J6" s="327"/>
      <c r="K6" s="16"/>
      <c r="L6" s="9"/>
      <c r="M6" s="201"/>
      <c r="N6" s="183"/>
    </row>
    <row r="7" spans="2:16" x14ac:dyDescent="0.35">
      <c r="B7" s="289"/>
      <c r="C7" s="290"/>
      <c r="D7" s="291"/>
      <c r="E7" s="327"/>
      <c r="F7" s="185" t="s">
        <v>28</v>
      </c>
      <c r="G7" s="10" t="s">
        <v>29</v>
      </c>
      <c r="H7" s="8" t="s">
        <v>28</v>
      </c>
      <c r="I7" s="187" t="s">
        <v>29</v>
      </c>
      <c r="J7" s="327"/>
      <c r="K7" s="29" t="s">
        <v>28</v>
      </c>
      <c r="L7" s="10" t="s">
        <v>29</v>
      </c>
      <c r="M7" s="8" t="s">
        <v>28</v>
      </c>
      <c r="N7" s="186" t="s">
        <v>29</v>
      </c>
    </row>
    <row r="8" spans="2:16" ht="15" thickBot="1" x14ac:dyDescent="0.4">
      <c r="B8" s="292"/>
      <c r="C8" s="293"/>
      <c r="D8" s="294"/>
      <c r="E8" s="327"/>
      <c r="F8" s="185" t="s">
        <v>31</v>
      </c>
      <c r="G8" s="10" t="s">
        <v>32</v>
      </c>
      <c r="H8" s="8" t="s">
        <v>30</v>
      </c>
      <c r="I8" s="187" t="s">
        <v>25</v>
      </c>
      <c r="J8" s="327"/>
      <c r="K8" s="29" t="s">
        <v>33</v>
      </c>
      <c r="L8" s="10" t="s">
        <v>32</v>
      </c>
      <c r="M8" s="8" t="s">
        <v>30</v>
      </c>
      <c r="N8" s="186" t="s">
        <v>25</v>
      </c>
    </row>
    <row r="9" spans="2:16" ht="15" thickBot="1" x14ac:dyDescent="0.4">
      <c r="B9" s="30" t="s">
        <v>11</v>
      </c>
      <c r="C9" s="356" t="s">
        <v>14</v>
      </c>
      <c r="D9" s="357"/>
      <c r="E9" s="358"/>
      <c r="F9" s="358"/>
      <c r="G9" s="358"/>
      <c r="H9" s="358"/>
      <c r="I9" s="358"/>
      <c r="J9" s="358"/>
      <c r="K9" s="358"/>
      <c r="L9" s="358"/>
      <c r="M9" s="358"/>
      <c r="N9" s="359"/>
    </row>
    <row r="10" spans="2:16" x14ac:dyDescent="0.35">
      <c r="B10" s="72" t="s">
        <v>44</v>
      </c>
      <c r="C10" s="360" t="s">
        <v>51</v>
      </c>
      <c r="D10" s="361"/>
      <c r="E10" s="68">
        <v>23</v>
      </c>
      <c r="F10" s="135">
        <v>1</v>
      </c>
      <c r="G10" s="135">
        <v>1</v>
      </c>
      <c r="H10" s="136">
        <v>1</v>
      </c>
      <c r="I10" s="142">
        <v>1</v>
      </c>
      <c r="J10" s="140">
        <v>11</v>
      </c>
      <c r="K10" s="137">
        <v>0.81810000000000005</v>
      </c>
      <c r="L10" s="137">
        <v>0.81810000000000005</v>
      </c>
      <c r="M10" s="137">
        <v>0.90900000000000003</v>
      </c>
      <c r="N10" s="138">
        <v>0.90900000000000003</v>
      </c>
    </row>
    <row r="11" spans="2:16" x14ac:dyDescent="0.35">
      <c r="B11" s="44" t="s">
        <v>47</v>
      </c>
      <c r="C11" s="347" t="s">
        <v>51</v>
      </c>
      <c r="D11" s="348"/>
      <c r="E11" s="143">
        <v>4</v>
      </c>
      <c r="F11" s="127">
        <v>0.75</v>
      </c>
      <c r="G11" s="127">
        <v>0.5</v>
      </c>
      <c r="H11" s="127">
        <v>0.75</v>
      </c>
      <c r="I11" s="139">
        <v>0.5</v>
      </c>
      <c r="J11" s="141">
        <v>6</v>
      </c>
      <c r="K11" s="127">
        <v>0.5</v>
      </c>
      <c r="L11" s="127">
        <v>0.33329999999999999</v>
      </c>
      <c r="M11" s="127">
        <v>0.5</v>
      </c>
      <c r="N11" s="139">
        <v>0.5</v>
      </c>
    </row>
    <row r="12" spans="2:16" s="66" customFormat="1" x14ac:dyDescent="0.35">
      <c r="B12" s="44" t="s">
        <v>48</v>
      </c>
      <c r="C12" s="347" t="s">
        <v>51</v>
      </c>
      <c r="D12" s="348"/>
      <c r="E12" s="143">
        <v>6</v>
      </c>
      <c r="F12" s="127">
        <v>0.66669999999999996</v>
      </c>
      <c r="G12" s="127">
        <v>0.66669999999999996</v>
      </c>
      <c r="H12" s="127">
        <v>0.83330000000000004</v>
      </c>
      <c r="I12" s="139">
        <v>0.83330000000000004</v>
      </c>
      <c r="J12" s="141">
        <v>2</v>
      </c>
      <c r="K12" s="127">
        <v>0.5</v>
      </c>
      <c r="L12" s="127">
        <v>0</v>
      </c>
      <c r="M12" s="127">
        <v>0.5</v>
      </c>
      <c r="N12" s="139">
        <v>0</v>
      </c>
      <c r="O12" s="191"/>
      <c r="P12" s="191"/>
    </row>
    <row r="13" spans="2:16" s="66" customFormat="1" x14ac:dyDescent="0.35">
      <c r="B13" s="44" t="s">
        <v>49</v>
      </c>
      <c r="C13" s="347" t="s">
        <v>51</v>
      </c>
      <c r="D13" s="348"/>
      <c r="E13" s="103">
        <v>31</v>
      </c>
      <c r="F13" s="134">
        <v>0</v>
      </c>
      <c r="G13" s="134">
        <v>0</v>
      </c>
      <c r="H13" s="134">
        <v>0</v>
      </c>
      <c r="I13" s="134">
        <v>0</v>
      </c>
      <c r="J13" s="103">
        <v>84</v>
      </c>
      <c r="K13" s="134">
        <v>0</v>
      </c>
      <c r="L13" s="134">
        <v>0</v>
      </c>
      <c r="M13" s="134">
        <v>0</v>
      </c>
      <c r="N13" s="134">
        <v>0</v>
      </c>
      <c r="O13" s="191"/>
      <c r="P13" s="191"/>
    </row>
    <row r="14" spans="2:16" s="66" customFormat="1" x14ac:dyDescent="0.35">
      <c r="B14" s="44" t="s">
        <v>49</v>
      </c>
      <c r="C14" s="347" t="s">
        <v>191</v>
      </c>
      <c r="D14" s="348"/>
      <c r="E14" s="103">
        <v>985</v>
      </c>
      <c r="F14" s="134">
        <v>0.87719999999999998</v>
      </c>
      <c r="G14" s="46">
        <v>0.95430000000000004</v>
      </c>
      <c r="H14" s="47">
        <v>0.89039999999999997</v>
      </c>
      <c r="I14" s="134">
        <v>0.96140000000000003</v>
      </c>
      <c r="J14" s="103">
        <v>1581</v>
      </c>
      <c r="K14" s="134">
        <v>0.86909999999999998</v>
      </c>
      <c r="L14" s="134">
        <v>0.94810000000000005</v>
      </c>
      <c r="M14" s="134">
        <v>0.88429999999999997</v>
      </c>
      <c r="N14" s="134">
        <v>0.96140000000000003</v>
      </c>
      <c r="O14" s="191"/>
      <c r="P14" s="191"/>
    </row>
    <row r="15" spans="2:16" s="66" customFormat="1" x14ac:dyDescent="0.35">
      <c r="B15" s="44" t="s">
        <v>49</v>
      </c>
      <c r="C15" s="347" t="s">
        <v>186</v>
      </c>
      <c r="D15" s="348"/>
      <c r="E15" s="103">
        <v>736</v>
      </c>
      <c r="F15" s="134">
        <v>0.82469999999999999</v>
      </c>
      <c r="G15" s="47">
        <v>0.82340000000000002</v>
      </c>
      <c r="H15" s="47">
        <v>0.85870000000000002</v>
      </c>
      <c r="I15" s="134">
        <v>0.87229999999999996</v>
      </c>
      <c r="J15" s="103">
        <v>1426</v>
      </c>
      <c r="K15" s="134">
        <v>0.86329999999999996</v>
      </c>
      <c r="L15" s="134">
        <v>0.84430000000000005</v>
      </c>
      <c r="M15" s="134">
        <v>0.88639999999999997</v>
      </c>
      <c r="N15" s="134">
        <v>0.88009999999999999</v>
      </c>
      <c r="O15" s="191"/>
      <c r="P15" s="191"/>
    </row>
    <row r="16" spans="2:16" s="66" customFormat="1" x14ac:dyDescent="0.35">
      <c r="B16" s="44" t="s">
        <v>49</v>
      </c>
      <c r="C16" s="347" t="s">
        <v>192</v>
      </c>
      <c r="D16" s="348"/>
      <c r="E16" s="103">
        <v>751</v>
      </c>
      <c r="F16" s="134">
        <v>0.95069999999999999</v>
      </c>
      <c r="G16" s="46">
        <v>0.96009999999999995</v>
      </c>
      <c r="H16" s="47">
        <v>0.96799999999999997</v>
      </c>
      <c r="I16" s="134">
        <v>0.98</v>
      </c>
      <c r="J16" s="103">
        <v>1321</v>
      </c>
      <c r="K16" s="134">
        <v>0.93640000000000001</v>
      </c>
      <c r="L16" s="46">
        <v>0.95</v>
      </c>
      <c r="M16" s="181">
        <v>0.95</v>
      </c>
      <c r="N16" s="134">
        <v>0.97430000000000005</v>
      </c>
      <c r="O16" s="191"/>
      <c r="P16" s="191"/>
    </row>
    <row r="17" spans="2:16" s="66" customFormat="1" x14ac:dyDescent="0.35">
      <c r="B17" s="44" t="s">
        <v>49</v>
      </c>
      <c r="C17" s="347" t="s">
        <v>193</v>
      </c>
      <c r="D17" s="348"/>
      <c r="E17" s="103">
        <v>308</v>
      </c>
      <c r="F17" s="134">
        <v>0.95779999999999998</v>
      </c>
      <c r="G17" s="46">
        <v>0.99029999999999996</v>
      </c>
      <c r="H17" s="47">
        <v>0.98380000000000001</v>
      </c>
      <c r="I17" s="117">
        <v>0.99029999999999996</v>
      </c>
      <c r="J17" s="188">
        <v>697</v>
      </c>
      <c r="K17" s="117">
        <v>0.96840000000000004</v>
      </c>
      <c r="L17" s="46">
        <v>0.98129999999999995</v>
      </c>
      <c r="M17" s="180">
        <v>0.98099999999999998</v>
      </c>
      <c r="N17" s="117">
        <v>0.98570000000000002</v>
      </c>
      <c r="O17" s="191"/>
      <c r="P17" s="191"/>
    </row>
    <row r="18" spans="2:16" s="66" customFormat="1" x14ac:dyDescent="0.35">
      <c r="B18" s="44" t="s">
        <v>49</v>
      </c>
      <c r="C18" s="347" t="s">
        <v>194</v>
      </c>
      <c r="D18" s="348"/>
      <c r="E18" s="103">
        <v>36</v>
      </c>
      <c r="F18" s="134">
        <v>0.83330000000000004</v>
      </c>
      <c r="G18" s="134">
        <v>0.80559999999999998</v>
      </c>
      <c r="H18" s="117">
        <v>0.91669999999999996</v>
      </c>
      <c r="I18" s="117">
        <v>0.86109999999999998</v>
      </c>
      <c r="J18" s="188">
        <v>69</v>
      </c>
      <c r="K18" s="117">
        <v>0.78259999999999996</v>
      </c>
      <c r="L18" s="117">
        <v>0.63770000000000004</v>
      </c>
      <c r="M18" s="117">
        <v>0.82609999999999995</v>
      </c>
      <c r="N18" s="117">
        <v>0.75360000000000005</v>
      </c>
      <c r="O18" s="191"/>
      <c r="P18" s="191"/>
    </row>
    <row r="19" spans="2:16" s="66" customFormat="1" ht="15" thickBot="1" x14ac:dyDescent="0.4">
      <c r="B19" s="57" t="s">
        <v>49</v>
      </c>
      <c r="C19" s="349" t="s">
        <v>195</v>
      </c>
      <c r="D19" s="350"/>
      <c r="E19" s="103">
        <v>8</v>
      </c>
      <c r="F19" s="134">
        <v>0.75</v>
      </c>
      <c r="G19" s="134">
        <v>0.875</v>
      </c>
      <c r="H19" s="117">
        <v>0.75</v>
      </c>
      <c r="I19" s="117">
        <v>0.875</v>
      </c>
      <c r="J19" s="188">
        <v>37</v>
      </c>
      <c r="K19" s="117">
        <v>0.8649</v>
      </c>
      <c r="L19" s="117">
        <v>0.89190000000000003</v>
      </c>
      <c r="M19" s="117">
        <v>0.89190000000000003</v>
      </c>
      <c r="N19" s="117">
        <v>0.89190000000000003</v>
      </c>
      <c r="O19" s="191"/>
      <c r="P19" s="191"/>
    </row>
    <row r="20" spans="2:16" ht="15" thickBot="1" x14ac:dyDescent="0.4">
      <c r="B20" s="351" t="s">
        <v>15</v>
      </c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3"/>
    </row>
    <row r="21" spans="2:16" ht="15" thickBot="1" x14ac:dyDescent="0.4">
      <c r="B21" s="78" t="s">
        <v>11</v>
      </c>
      <c r="C21" s="193" t="s">
        <v>16</v>
      </c>
      <c r="D21" s="102" t="s">
        <v>17</v>
      </c>
      <c r="E21" s="321" t="s">
        <v>40</v>
      </c>
      <c r="F21" s="322"/>
      <c r="G21" s="322"/>
      <c r="H21" s="322"/>
      <c r="I21" s="322"/>
      <c r="J21" s="322"/>
      <c r="K21" s="322"/>
      <c r="L21" s="322"/>
      <c r="M21" s="322"/>
      <c r="N21" s="323"/>
    </row>
    <row r="22" spans="2:16" x14ac:dyDescent="0.35">
      <c r="B22" s="149" t="s">
        <v>46</v>
      </c>
      <c r="C22" s="194" t="s">
        <v>81</v>
      </c>
      <c r="D22" s="72" t="s">
        <v>57</v>
      </c>
      <c r="E22" s="98">
        <v>112</v>
      </c>
      <c r="F22" s="136">
        <v>0.97319999999999995</v>
      </c>
      <c r="G22" s="136">
        <v>0.99099999999999999</v>
      </c>
      <c r="H22" s="137">
        <v>0.97319999999999995</v>
      </c>
      <c r="I22" s="150">
        <v>0.99099999999999999</v>
      </c>
      <c r="J22" s="156"/>
      <c r="K22" s="157"/>
      <c r="L22" s="158"/>
      <c r="M22" s="157"/>
      <c r="N22" s="159"/>
    </row>
    <row r="23" spans="2:16" x14ac:dyDescent="0.35">
      <c r="B23" s="44" t="s">
        <v>47</v>
      </c>
      <c r="C23" s="195" t="s">
        <v>121</v>
      </c>
      <c r="D23" s="145" t="s">
        <v>57</v>
      </c>
      <c r="E23" s="83" t="s">
        <v>126</v>
      </c>
      <c r="F23" s="125">
        <v>0.98770000000000002</v>
      </c>
      <c r="G23" s="125">
        <v>0.98729999999999996</v>
      </c>
      <c r="H23" s="126">
        <v>0.99439999999999995</v>
      </c>
      <c r="I23" s="151">
        <v>0.99319999999999997</v>
      </c>
      <c r="J23" s="160" t="s">
        <v>127</v>
      </c>
      <c r="K23" s="125">
        <v>0.98560000000000003</v>
      </c>
      <c r="L23" s="125">
        <v>0.98360000000000003</v>
      </c>
      <c r="M23" s="126">
        <v>0.99219999999999997</v>
      </c>
      <c r="N23" s="139">
        <v>0.98829999999999996</v>
      </c>
    </row>
    <row r="24" spans="2:16" x14ac:dyDescent="0.35">
      <c r="B24" s="44" t="s">
        <v>47</v>
      </c>
      <c r="C24" s="195" t="s">
        <v>122</v>
      </c>
      <c r="D24" s="145" t="s">
        <v>57</v>
      </c>
      <c r="E24" s="83">
        <v>931</v>
      </c>
      <c r="F24" s="125">
        <v>0.99570000000000003</v>
      </c>
      <c r="G24" s="125">
        <v>0.99460000000000004</v>
      </c>
      <c r="H24" s="125">
        <v>1</v>
      </c>
      <c r="I24" s="151">
        <v>0.99680000000000002</v>
      </c>
      <c r="J24" s="161">
        <v>264</v>
      </c>
      <c r="K24" s="125">
        <v>0.98860000000000003</v>
      </c>
      <c r="L24" s="125">
        <v>0.98480000000000001</v>
      </c>
      <c r="M24" s="126">
        <v>0.99239999999999995</v>
      </c>
      <c r="N24" s="139">
        <v>0.98860000000000003</v>
      </c>
    </row>
    <row r="25" spans="2:16" x14ac:dyDescent="0.35">
      <c r="B25" s="44" t="s">
        <v>47</v>
      </c>
      <c r="C25" s="195" t="s">
        <v>123</v>
      </c>
      <c r="D25" s="145" t="s">
        <v>59</v>
      </c>
      <c r="E25" s="83">
        <v>420</v>
      </c>
      <c r="F25" s="125">
        <v>0.99050000000000005</v>
      </c>
      <c r="G25" s="125">
        <v>0.99050000000000005</v>
      </c>
      <c r="H25" s="126">
        <v>0.99760000000000004</v>
      </c>
      <c r="I25" s="151">
        <v>0.99050000000000005</v>
      </c>
      <c r="J25" s="161">
        <v>453</v>
      </c>
      <c r="K25" s="125">
        <v>0.99339999999999995</v>
      </c>
      <c r="L25" s="125">
        <v>0.98899999999999999</v>
      </c>
      <c r="M25" s="126">
        <v>0.99339999999999995</v>
      </c>
      <c r="N25" s="139">
        <v>0.98899999999999999</v>
      </c>
    </row>
    <row r="26" spans="2:16" s="66" customFormat="1" x14ac:dyDescent="0.35">
      <c r="B26" s="44" t="s">
        <v>47</v>
      </c>
      <c r="C26" s="195" t="s">
        <v>140</v>
      </c>
      <c r="D26" s="145" t="s">
        <v>59</v>
      </c>
      <c r="E26" s="83">
        <v>198</v>
      </c>
      <c r="F26" s="125">
        <v>0.9798</v>
      </c>
      <c r="G26" s="125">
        <v>0.9798</v>
      </c>
      <c r="H26" s="127">
        <v>0.9798</v>
      </c>
      <c r="I26" s="152">
        <v>0.98480000000000001</v>
      </c>
      <c r="J26" s="161">
        <v>245</v>
      </c>
      <c r="K26" s="128">
        <v>0.99590000000000001</v>
      </c>
      <c r="L26" s="128">
        <v>1</v>
      </c>
      <c r="M26" s="128">
        <v>1</v>
      </c>
      <c r="N26" s="162">
        <v>1</v>
      </c>
      <c r="O26" s="191"/>
      <c r="P26" s="191"/>
    </row>
    <row r="27" spans="2:16" ht="15.75" customHeight="1" x14ac:dyDescent="0.35">
      <c r="B27" s="144" t="s">
        <v>48</v>
      </c>
      <c r="C27" s="196" t="s">
        <v>56</v>
      </c>
      <c r="D27" s="146" t="s">
        <v>57</v>
      </c>
      <c r="E27" s="153">
        <v>132</v>
      </c>
      <c r="F27" s="129">
        <v>0.87880000000000003</v>
      </c>
      <c r="G27" s="129">
        <v>0.91669999999999996</v>
      </c>
      <c r="H27" s="129">
        <v>0.90149999999999997</v>
      </c>
      <c r="I27" s="154">
        <v>0.93179999999999996</v>
      </c>
      <c r="J27" s="163">
        <v>154</v>
      </c>
      <c r="K27" s="130">
        <v>0.98699999999999999</v>
      </c>
      <c r="L27" s="131">
        <v>0.99350000000000005</v>
      </c>
      <c r="M27" s="132">
        <v>0.99350000000000005</v>
      </c>
      <c r="N27" s="164">
        <v>1</v>
      </c>
    </row>
    <row r="28" spans="2:16" x14ac:dyDescent="0.35">
      <c r="B28" s="44" t="s">
        <v>48</v>
      </c>
      <c r="C28" s="197" t="s">
        <v>122</v>
      </c>
      <c r="D28" s="88" t="s">
        <v>57</v>
      </c>
      <c r="E28" s="17">
        <v>3929</v>
      </c>
      <c r="F28" s="128">
        <v>0.98450000000000004</v>
      </c>
      <c r="G28" s="128">
        <v>0.99009999999999998</v>
      </c>
      <c r="H28" s="128">
        <v>0.98960000000000004</v>
      </c>
      <c r="I28" s="155">
        <v>0.99239999999999995</v>
      </c>
      <c r="J28" s="165">
        <v>1895</v>
      </c>
      <c r="K28" s="128">
        <v>0.99</v>
      </c>
      <c r="L28" s="128">
        <v>0.99260000000000004</v>
      </c>
      <c r="M28" s="133">
        <v>0.99309999999999998</v>
      </c>
      <c r="N28" s="155">
        <v>0.99470000000000003</v>
      </c>
    </row>
    <row r="29" spans="2:16" x14ac:dyDescent="0.35">
      <c r="B29" s="44" t="s">
        <v>49</v>
      </c>
      <c r="C29" s="197" t="s">
        <v>184</v>
      </c>
      <c r="D29" s="177" t="s">
        <v>57</v>
      </c>
      <c r="E29" s="177">
        <v>17613</v>
      </c>
      <c r="F29" s="176">
        <v>0.97</v>
      </c>
      <c r="G29" s="176">
        <v>0.98799999999999999</v>
      </c>
      <c r="H29" s="176">
        <v>0.97799999999999998</v>
      </c>
      <c r="I29" s="176">
        <v>0.99199999999999999</v>
      </c>
      <c r="J29" s="178">
        <v>37150</v>
      </c>
      <c r="K29" s="179">
        <v>0.9738</v>
      </c>
      <c r="L29" s="179">
        <v>0.98699999999999999</v>
      </c>
      <c r="M29" s="179">
        <v>0.98109999999999997</v>
      </c>
      <c r="N29" s="179">
        <v>0.9919</v>
      </c>
    </row>
    <row r="30" spans="2:16" s="66" customFormat="1" x14ac:dyDescent="0.35">
      <c r="B30" s="44" t="s">
        <v>49</v>
      </c>
      <c r="C30" s="197" t="s">
        <v>185</v>
      </c>
      <c r="D30" s="88" t="s">
        <v>186</v>
      </c>
      <c r="E30" s="177">
        <v>293</v>
      </c>
      <c r="F30" s="176">
        <v>0.77500000000000002</v>
      </c>
      <c r="G30" s="176">
        <v>0.81899999999999995</v>
      </c>
      <c r="H30" s="176">
        <v>0.81200000000000006</v>
      </c>
      <c r="I30" s="176">
        <v>0.85699999999999998</v>
      </c>
      <c r="J30" s="178">
        <v>549</v>
      </c>
      <c r="K30" s="179">
        <v>0.86890000000000001</v>
      </c>
      <c r="L30" s="179">
        <v>0.87609999999999999</v>
      </c>
      <c r="M30" s="179">
        <v>0.8871</v>
      </c>
      <c r="N30" s="179">
        <v>0.90710000000000002</v>
      </c>
      <c r="O30" s="191"/>
      <c r="P30" s="191"/>
    </row>
    <row r="31" spans="2:16" s="66" customFormat="1" x14ac:dyDescent="0.35">
      <c r="B31" s="44" t="s">
        <v>49</v>
      </c>
      <c r="C31" s="198" t="s">
        <v>187</v>
      </c>
      <c r="D31" s="147" t="s">
        <v>186</v>
      </c>
      <c r="E31" s="177">
        <v>161</v>
      </c>
      <c r="F31" s="176">
        <v>0.85699999999999998</v>
      </c>
      <c r="G31" s="176">
        <v>0.88200000000000001</v>
      </c>
      <c r="H31" s="176">
        <v>0.86299999999999999</v>
      </c>
      <c r="I31" s="176">
        <v>0.90700000000000003</v>
      </c>
      <c r="J31" s="178">
        <v>261</v>
      </c>
      <c r="K31" s="179">
        <v>0.89270000000000005</v>
      </c>
      <c r="L31" s="179">
        <v>0.9042</v>
      </c>
      <c r="M31" s="179">
        <v>0.90800000000000003</v>
      </c>
      <c r="N31" s="179">
        <v>0.91949999999999998</v>
      </c>
      <c r="O31" s="191"/>
      <c r="P31" s="191"/>
    </row>
    <row r="32" spans="2:16" s="66" customFormat="1" x14ac:dyDescent="0.35">
      <c r="B32" s="44" t="s">
        <v>49</v>
      </c>
      <c r="C32" s="198" t="s">
        <v>188</v>
      </c>
      <c r="D32" s="147" t="s">
        <v>186</v>
      </c>
      <c r="E32" s="177">
        <v>43</v>
      </c>
      <c r="F32" s="176">
        <v>0.88400000000000001</v>
      </c>
      <c r="G32" s="176">
        <v>0.76700000000000002</v>
      </c>
      <c r="H32" s="176">
        <v>0.90700000000000003</v>
      </c>
      <c r="I32" s="176">
        <v>0.88400000000000001</v>
      </c>
      <c r="J32" s="178">
        <v>133</v>
      </c>
      <c r="K32" s="179">
        <v>0.78200000000000003</v>
      </c>
      <c r="L32" s="179">
        <v>0.71430000000000005</v>
      </c>
      <c r="M32" s="179">
        <v>0.81200000000000006</v>
      </c>
      <c r="N32" s="179">
        <v>0.75939999999999996</v>
      </c>
      <c r="O32" s="191"/>
      <c r="P32" s="191"/>
    </row>
    <row r="33" spans="2:16" s="66" customFormat="1" ht="15" thickBot="1" x14ac:dyDescent="0.4">
      <c r="B33" s="57" t="s">
        <v>49</v>
      </c>
      <c r="C33" s="199" t="s">
        <v>189</v>
      </c>
      <c r="D33" s="148" t="s">
        <v>190</v>
      </c>
      <c r="E33" s="177">
        <v>98</v>
      </c>
      <c r="F33" s="176">
        <v>0.98</v>
      </c>
      <c r="G33" s="176">
        <v>0.98</v>
      </c>
      <c r="H33" s="176">
        <v>0.98</v>
      </c>
      <c r="I33" s="176">
        <v>0.99</v>
      </c>
      <c r="J33" s="178">
        <v>105</v>
      </c>
      <c r="K33" s="179">
        <v>0.98099999999999998</v>
      </c>
      <c r="L33" s="179">
        <v>0.96189999999999998</v>
      </c>
      <c r="M33" s="179">
        <v>0.98099999999999998</v>
      </c>
      <c r="N33" s="179">
        <v>0.96189999999999998</v>
      </c>
      <c r="O33" s="191"/>
      <c r="P33" s="191"/>
    </row>
    <row r="35" spans="2:16" ht="15" thickBot="1" x14ac:dyDescent="0.4"/>
    <row r="36" spans="2:16" ht="15" thickBot="1" x14ac:dyDescent="0.4">
      <c r="B36" s="286" t="s">
        <v>1</v>
      </c>
      <c r="C36" s="287"/>
      <c r="D36" s="288"/>
      <c r="E36" s="337" t="s">
        <v>7</v>
      </c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8"/>
    </row>
    <row r="37" spans="2:16" ht="15" thickBot="1" x14ac:dyDescent="0.4">
      <c r="B37" s="286" t="s">
        <v>12</v>
      </c>
      <c r="C37" s="287"/>
      <c r="D37" s="288"/>
      <c r="E37" s="332" t="s">
        <v>124</v>
      </c>
      <c r="F37" s="333"/>
      <c r="G37" s="333"/>
      <c r="H37" s="333"/>
      <c r="I37" s="333"/>
      <c r="J37" s="334"/>
      <c r="K37" s="286" t="s">
        <v>125</v>
      </c>
      <c r="L37" s="287"/>
      <c r="M37" s="287"/>
      <c r="N37" s="287"/>
      <c r="O37" s="287"/>
      <c r="P37" s="288"/>
    </row>
    <row r="38" spans="2:16" x14ac:dyDescent="0.35">
      <c r="B38" s="312"/>
      <c r="C38" s="341"/>
      <c r="D38" s="313"/>
      <c r="E38" s="272" t="s">
        <v>13</v>
      </c>
      <c r="F38" s="247" t="s">
        <v>38</v>
      </c>
      <c r="G38" s="329"/>
      <c r="H38" s="330" t="s">
        <v>37</v>
      </c>
      <c r="I38" s="247"/>
      <c r="J38" s="218">
        <v>0.95</v>
      </c>
      <c r="K38" s="331" t="s">
        <v>13</v>
      </c>
      <c r="L38" s="339" t="s">
        <v>36</v>
      </c>
      <c r="M38" s="340"/>
      <c r="N38" s="335" t="s">
        <v>37</v>
      </c>
      <c r="O38" s="336"/>
      <c r="P38" s="217">
        <v>0.95</v>
      </c>
    </row>
    <row r="39" spans="2:16" x14ac:dyDescent="0.35">
      <c r="B39" s="289"/>
      <c r="C39" s="290"/>
      <c r="D39" s="291"/>
      <c r="E39" s="327"/>
      <c r="F39" s="16"/>
      <c r="G39" s="9"/>
      <c r="H39" s="201"/>
      <c r="I39" s="182"/>
      <c r="J39" s="189"/>
      <c r="K39" s="331"/>
      <c r="L39" s="16"/>
      <c r="M39" s="9"/>
      <c r="N39" s="201"/>
      <c r="O39" s="192"/>
      <c r="P39" s="202"/>
    </row>
    <row r="40" spans="2:16" x14ac:dyDescent="0.35">
      <c r="B40" s="289"/>
      <c r="C40" s="290"/>
      <c r="D40" s="291"/>
      <c r="E40" s="327"/>
      <c r="F40" s="185" t="s">
        <v>28</v>
      </c>
      <c r="G40" s="10" t="s">
        <v>29</v>
      </c>
      <c r="H40" s="8" t="s">
        <v>28</v>
      </c>
      <c r="I40" s="187" t="s">
        <v>29</v>
      </c>
      <c r="J40" s="21" t="s">
        <v>35</v>
      </c>
      <c r="K40" s="331"/>
      <c r="L40" s="185" t="s">
        <v>28</v>
      </c>
      <c r="M40" s="10" t="s">
        <v>29</v>
      </c>
      <c r="N40" s="8" t="s">
        <v>28</v>
      </c>
      <c r="O40" s="19" t="s">
        <v>29</v>
      </c>
      <c r="P40" s="21" t="s">
        <v>35</v>
      </c>
    </row>
    <row r="41" spans="2:16" ht="15" thickBot="1" x14ac:dyDescent="0.4">
      <c r="B41" s="292"/>
      <c r="C41" s="293"/>
      <c r="D41" s="294"/>
      <c r="E41" s="328"/>
      <c r="F41" s="11" t="s">
        <v>31</v>
      </c>
      <c r="G41" s="12" t="s">
        <v>32</v>
      </c>
      <c r="H41" s="13" t="s">
        <v>30</v>
      </c>
      <c r="I41" s="14" t="s">
        <v>25</v>
      </c>
      <c r="J41" s="204" t="s">
        <v>34</v>
      </c>
      <c r="K41" s="331"/>
      <c r="L41" s="185" t="s">
        <v>33</v>
      </c>
      <c r="M41" s="10" t="s">
        <v>32</v>
      </c>
      <c r="N41" s="8" t="s">
        <v>30</v>
      </c>
      <c r="O41" s="19" t="s">
        <v>25</v>
      </c>
      <c r="P41" s="203" t="s">
        <v>34</v>
      </c>
    </row>
    <row r="42" spans="2:16" ht="15" thickBot="1" x14ac:dyDescent="0.4">
      <c r="B42" s="30" t="s">
        <v>11</v>
      </c>
      <c r="C42" s="324" t="s">
        <v>271</v>
      </c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25"/>
      <c r="P42" s="326"/>
    </row>
    <row r="43" spans="2:16" x14ac:dyDescent="0.35">
      <c r="B43" s="240" t="s">
        <v>196</v>
      </c>
      <c r="C43" s="280" t="s">
        <v>212</v>
      </c>
      <c r="D43" s="281"/>
      <c r="E43" s="209">
        <f>IFERROR(VLOOKUP(C43,[2]RCP_REPORT_ALL_janjun18!$A$657:$G$855,2,FALSE),0)</f>
        <v>0</v>
      </c>
      <c r="F43" s="222"/>
      <c r="G43" s="222"/>
      <c r="H43" s="222"/>
      <c r="I43" s="222"/>
      <c r="J43" s="243"/>
      <c r="K43" s="208">
        <v>764</v>
      </c>
      <c r="L43" s="223">
        <v>0.93979999999999997</v>
      </c>
      <c r="M43" s="223">
        <v>0.9516</v>
      </c>
      <c r="N43" s="224">
        <v>0.96730000000000005</v>
      </c>
      <c r="O43" s="224">
        <v>0.96860000000000002</v>
      </c>
      <c r="P43" s="225">
        <v>0.877</v>
      </c>
    </row>
    <row r="44" spans="2:16" x14ac:dyDescent="0.35">
      <c r="B44" s="241" t="s">
        <v>45</v>
      </c>
      <c r="C44" s="319" t="s">
        <v>86</v>
      </c>
      <c r="D44" s="320"/>
      <c r="E44" s="211" t="s">
        <v>95</v>
      </c>
      <c r="F44" s="56"/>
      <c r="G44" s="56"/>
      <c r="H44" s="56"/>
      <c r="I44" s="56"/>
      <c r="J44" s="58"/>
      <c r="K44" s="210">
        <v>279</v>
      </c>
      <c r="L44" s="46">
        <v>0.98209999999999997</v>
      </c>
      <c r="M44" s="46">
        <v>0.99280000000000002</v>
      </c>
      <c r="N44" s="47">
        <v>0.98570000000000002</v>
      </c>
      <c r="O44" s="219">
        <v>0.99280000000000002</v>
      </c>
      <c r="P44" s="226">
        <v>0.99460000000000004</v>
      </c>
    </row>
    <row r="45" spans="2:16" s="66" customFormat="1" x14ac:dyDescent="0.35">
      <c r="B45" s="241" t="s">
        <v>196</v>
      </c>
      <c r="C45" s="319" t="s">
        <v>87</v>
      </c>
      <c r="D45" s="320"/>
      <c r="E45" s="211">
        <f>IFERROR(VLOOKUP(C45,[2]RCP_REPORT_ALL_janjun18!$A$657:$G$855,2,FALSE),0)</f>
        <v>565</v>
      </c>
      <c r="F45" s="46">
        <f>IFERROR(VLOOKUP(C45,[2]RCP_REPORT_ALL_janjun18!$A$657:$G$855,3,FALSE),0)</f>
        <v>0.98939999999999995</v>
      </c>
      <c r="G45" s="46">
        <f>IFERROR(VLOOKUP(C45,[2]RCP_REPORT_ALL_janjun18!$A$657:$G$855,4,FALSE),0)</f>
        <v>0.98760000000000003</v>
      </c>
      <c r="H45" s="219">
        <f>IFERROR(VLOOKUP(C45,[2]RCP_REPORT_ALL_janjun18!$A$657:$G$855,5,FALSE),0)</f>
        <v>0.9929</v>
      </c>
      <c r="I45" s="47">
        <f>IFERROR(VLOOKUP(C45,[2]RCP_REPORT_ALL_janjun18!$A$657:$G$855,6,FALSE),0)</f>
        <v>0.98939999999999995</v>
      </c>
      <c r="J45" s="226">
        <f>IFERROR(VLOOKUP(C45,[2]RCP_REPORT_ALL_janjun18!$A$657:$G$855,7,FALSE),0)</f>
        <v>1</v>
      </c>
      <c r="K45" s="210">
        <v>2306</v>
      </c>
      <c r="L45" s="46">
        <v>0.99309999999999998</v>
      </c>
      <c r="M45" s="46">
        <v>0.99260000000000004</v>
      </c>
      <c r="N45" s="219">
        <v>0.99480000000000002</v>
      </c>
      <c r="O45" s="219">
        <v>0.99390000000000001</v>
      </c>
      <c r="P45" s="226">
        <v>0.97570000000000001</v>
      </c>
    </row>
    <row r="46" spans="2:16" s="66" customFormat="1" x14ac:dyDescent="0.35">
      <c r="B46" s="241" t="s">
        <v>45</v>
      </c>
      <c r="C46" s="319" t="s">
        <v>87</v>
      </c>
      <c r="D46" s="320"/>
      <c r="E46" s="211" t="s">
        <v>95</v>
      </c>
      <c r="F46" s="56"/>
      <c r="G46" s="56"/>
      <c r="H46" s="56"/>
      <c r="I46" s="56"/>
      <c r="J46" s="58"/>
      <c r="K46" s="210">
        <v>186</v>
      </c>
      <c r="L46" s="46">
        <v>0.97850000000000004</v>
      </c>
      <c r="M46" s="46">
        <v>0.97309999999999997</v>
      </c>
      <c r="N46" s="47">
        <v>0.9839</v>
      </c>
      <c r="O46" s="47">
        <v>0.98380000000000001</v>
      </c>
      <c r="P46" s="226">
        <v>0.98560000000000003</v>
      </c>
    </row>
    <row r="47" spans="2:16" x14ac:dyDescent="0.35">
      <c r="B47" s="241" t="s">
        <v>45</v>
      </c>
      <c r="C47" s="282" t="s">
        <v>61</v>
      </c>
      <c r="D47" s="283"/>
      <c r="E47" s="211" t="s">
        <v>95</v>
      </c>
      <c r="F47" s="56"/>
      <c r="G47" s="56"/>
      <c r="H47" s="56"/>
      <c r="I47" s="56"/>
      <c r="J47" s="58"/>
      <c r="K47" s="210">
        <v>183</v>
      </c>
      <c r="L47" s="46">
        <v>1</v>
      </c>
      <c r="M47" s="46">
        <v>1</v>
      </c>
      <c r="N47" s="46">
        <v>1</v>
      </c>
      <c r="O47" s="46">
        <v>1</v>
      </c>
      <c r="P47" s="227">
        <v>0.93440000000000001</v>
      </c>
    </row>
    <row r="48" spans="2:16" s="66" customFormat="1" x14ac:dyDescent="0.35">
      <c r="B48" s="205" t="s">
        <v>47</v>
      </c>
      <c r="C48" s="282" t="s">
        <v>61</v>
      </c>
      <c r="D48" s="283"/>
      <c r="E48" s="211">
        <v>129</v>
      </c>
      <c r="F48" s="59">
        <v>98.45</v>
      </c>
      <c r="G48" s="59">
        <v>98.45</v>
      </c>
      <c r="H48" s="62">
        <v>98.45</v>
      </c>
      <c r="I48" s="60">
        <v>99.22</v>
      </c>
      <c r="J48" s="244">
        <v>98.45</v>
      </c>
      <c r="K48" s="210">
        <v>115</v>
      </c>
      <c r="L48" s="184">
        <v>100</v>
      </c>
      <c r="M48" s="59">
        <v>100</v>
      </c>
      <c r="N48" s="184">
        <v>100</v>
      </c>
      <c r="O48" s="59">
        <v>100</v>
      </c>
      <c r="P48" s="228">
        <v>99.13</v>
      </c>
    </row>
    <row r="49" spans="2:16" s="66" customFormat="1" x14ac:dyDescent="0.35">
      <c r="B49" s="205" t="s">
        <v>47</v>
      </c>
      <c r="C49" s="282" t="s">
        <v>272</v>
      </c>
      <c r="D49" s="283"/>
      <c r="E49" s="211">
        <v>246</v>
      </c>
      <c r="F49" s="59">
        <v>98.78</v>
      </c>
      <c r="G49" s="59">
        <v>97.97</v>
      </c>
      <c r="H49" s="60">
        <v>99.19</v>
      </c>
      <c r="I49" s="60">
        <v>99.59</v>
      </c>
      <c r="J49" s="244">
        <v>97.97</v>
      </c>
      <c r="K49" s="210">
        <v>247</v>
      </c>
      <c r="L49" s="184">
        <v>97.57</v>
      </c>
      <c r="M49" s="59">
        <v>99.6</v>
      </c>
      <c r="N49" s="62">
        <v>98.79</v>
      </c>
      <c r="O49" s="60">
        <v>99.6</v>
      </c>
      <c r="P49" s="228">
        <v>99.19</v>
      </c>
    </row>
    <row r="50" spans="2:16" s="66" customFormat="1" x14ac:dyDescent="0.35">
      <c r="B50" s="241" t="s">
        <v>196</v>
      </c>
      <c r="C50" s="282" t="s">
        <v>203</v>
      </c>
      <c r="D50" s="283"/>
      <c r="E50" s="211">
        <f>IFERROR(VLOOKUP(C50,[2]RCP_REPORT_ALL_janjun18!$A$657:$G$855,2,FALSE),0)</f>
        <v>696</v>
      </c>
      <c r="F50" s="46">
        <f>IFERROR(VLOOKUP(C50,[2]RCP_REPORT_ALL_janjun18!$A$657:$G$855,3,FALSE),0)</f>
        <v>0.97560000000000002</v>
      </c>
      <c r="G50" s="46">
        <f>IFERROR(VLOOKUP(C50,[2]RCP_REPORT_ALL_janjun18!$A$657:$G$855,4,FALSE),0)</f>
        <v>0.96699999999999997</v>
      </c>
      <c r="H50" s="47">
        <f>IFERROR(VLOOKUP(C50,[2]RCP_REPORT_ALL_janjun18!$A$657:$G$855,5,FALSE),0)</f>
        <v>0.98129999999999995</v>
      </c>
      <c r="I50" s="47">
        <f>IFERROR(VLOOKUP(C50,[2]RCP_REPORT_ALL_janjun18!$A$657:$G$855,6,FALSE),0)</f>
        <v>0.97699999999999998</v>
      </c>
      <c r="J50" s="226">
        <f>IFERROR(VLOOKUP(C50,[2]RCP_REPORT_ALL_janjun18!$A$657:$G$855,7,FALSE),0)</f>
        <v>0.9899</v>
      </c>
      <c r="K50" s="210">
        <v>1817</v>
      </c>
      <c r="L50" s="46">
        <v>0.94610000000000005</v>
      </c>
      <c r="M50" s="46">
        <v>0.93230000000000002</v>
      </c>
      <c r="N50" s="47">
        <v>0.95430000000000004</v>
      </c>
      <c r="O50" s="47">
        <v>0.94220000000000004</v>
      </c>
      <c r="P50" s="226">
        <v>0.97140000000000004</v>
      </c>
    </row>
    <row r="51" spans="2:16" s="66" customFormat="1" x14ac:dyDescent="0.35">
      <c r="B51" s="205" t="s">
        <v>47</v>
      </c>
      <c r="C51" s="319" t="s">
        <v>273</v>
      </c>
      <c r="D51" s="320"/>
      <c r="E51" s="211">
        <v>0</v>
      </c>
      <c r="F51" s="211"/>
      <c r="G51" s="211"/>
      <c r="H51" s="211"/>
      <c r="I51" s="211"/>
      <c r="J51" s="97"/>
      <c r="K51" s="210">
        <v>136</v>
      </c>
      <c r="L51" s="184">
        <v>96.32</v>
      </c>
      <c r="M51" s="59">
        <v>97.79</v>
      </c>
      <c r="N51" s="62">
        <v>96.32</v>
      </c>
      <c r="O51" s="62">
        <v>98.53</v>
      </c>
      <c r="P51" s="228">
        <v>97.79</v>
      </c>
    </row>
    <row r="52" spans="2:16" s="66" customFormat="1" x14ac:dyDescent="0.35">
      <c r="B52" s="241" t="s">
        <v>46</v>
      </c>
      <c r="C52" s="319" t="s">
        <v>80</v>
      </c>
      <c r="D52" s="320"/>
      <c r="E52" s="211" t="s">
        <v>95</v>
      </c>
      <c r="F52" s="56"/>
      <c r="G52" s="56"/>
      <c r="H52" s="56"/>
      <c r="I52" s="56"/>
      <c r="J52" s="58"/>
      <c r="K52" s="210">
        <v>127</v>
      </c>
      <c r="L52" s="46">
        <v>0.98429999999999995</v>
      </c>
      <c r="M52" s="46">
        <v>0.99209999999999998</v>
      </c>
      <c r="N52" s="47">
        <v>0.98429999999999995</v>
      </c>
      <c r="O52" s="219">
        <v>0.99209999999999998</v>
      </c>
      <c r="P52" s="226">
        <v>0.97629999999999995</v>
      </c>
    </row>
    <row r="53" spans="2:16" s="66" customFormat="1" x14ac:dyDescent="0.35">
      <c r="B53" s="241" t="s">
        <v>196</v>
      </c>
      <c r="C53" s="319" t="s">
        <v>200</v>
      </c>
      <c r="D53" s="320"/>
      <c r="E53" s="211">
        <f>IFERROR(VLOOKUP(C53,[2]RCP_REPORT_ALL_janjun18!$A$657:$G$855,2,FALSE),0)</f>
        <v>812</v>
      </c>
      <c r="F53" s="46">
        <f>IFERROR(VLOOKUP(C53,[2]RCP_REPORT_ALL_janjun18!$A$657:$G$855,3,FALSE),0)</f>
        <v>0.99880000000000002</v>
      </c>
      <c r="G53" s="46">
        <f>IFERROR(VLOOKUP(C53,[2]RCP_REPORT_ALL_janjun18!$A$657:$G$855,4,FALSE),0)</f>
        <v>0.99880000000000002</v>
      </c>
      <c r="H53" s="46">
        <f>IFERROR(VLOOKUP(C53,[2]RCP_REPORT_ALL_janjun18!$A$657:$G$855,5,FALSE),0)</f>
        <v>1</v>
      </c>
      <c r="I53" s="46">
        <f>IFERROR(VLOOKUP(C53,[2]RCP_REPORT_ALL_janjun18!$A$657:$G$855,6,FALSE),0)</f>
        <v>0.99880000000000002</v>
      </c>
      <c r="J53" s="226">
        <f>IFERROR(VLOOKUP(C53,[2]RCP_REPORT_ALL_janjun18!$A$657:$G$855,7,FALSE),0)</f>
        <v>0.99380000000000002</v>
      </c>
      <c r="K53" s="210">
        <v>2700</v>
      </c>
      <c r="L53" s="46">
        <v>0.97889999999999999</v>
      </c>
      <c r="M53" s="46">
        <v>1</v>
      </c>
      <c r="N53" s="47">
        <v>0.98040000000000005</v>
      </c>
      <c r="O53" s="46">
        <v>1</v>
      </c>
      <c r="P53" s="226">
        <v>0.96409999999999996</v>
      </c>
    </row>
    <row r="54" spans="2:16" s="66" customFormat="1" x14ac:dyDescent="0.35">
      <c r="B54" s="241" t="s">
        <v>196</v>
      </c>
      <c r="C54" s="319" t="s">
        <v>217</v>
      </c>
      <c r="D54" s="320"/>
      <c r="E54" s="211">
        <f>IFERROR(VLOOKUP(C54,[2]RCP_REPORT_ALL_janjun18!$A$657:$G$855,2,FALSE),0)</f>
        <v>334</v>
      </c>
      <c r="F54" s="46">
        <f>IFERROR(VLOOKUP(C54,[2]RCP_REPORT_ALL_janjun18!$A$657:$G$855,3,FALSE),0)</f>
        <v>0.97309999999999997</v>
      </c>
      <c r="G54" s="46">
        <f>IFERROR(VLOOKUP(C54,[2]RCP_REPORT_ALL_janjun18!$A$657:$G$855,4,FALSE),0)</f>
        <v>0.99399999999999999</v>
      </c>
      <c r="H54" s="47">
        <f>IFERROR(VLOOKUP(C54,[2]RCP_REPORT_ALL_janjun18!$A$657:$G$855,5,FALSE),0)</f>
        <v>0.97899999999999998</v>
      </c>
      <c r="I54" s="219">
        <f>IFERROR(VLOOKUP(C54,[2]RCP_REPORT_ALL_janjun18!$A$657:$G$855,6,FALSE),0)</f>
        <v>0.997</v>
      </c>
      <c r="J54" s="227">
        <f>IFERROR(VLOOKUP(C54,[2]RCP_REPORT_ALL_janjun18!$A$657:$G$855,7,FALSE),0)</f>
        <v>0.91620000000000001</v>
      </c>
      <c r="K54" s="210">
        <v>416</v>
      </c>
      <c r="L54" s="46">
        <v>0.99280000000000002</v>
      </c>
      <c r="M54" s="46">
        <v>1</v>
      </c>
      <c r="N54" s="219">
        <v>0.99280000000000002</v>
      </c>
      <c r="O54" s="46">
        <v>1</v>
      </c>
      <c r="P54" s="227">
        <v>0.93510000000000004</v>
      </c>
    </row>
    <row r="55" spans="2:16" s="66" customFormat="1" x14ac:dyDescent="0.35">
      <c r="B55" s="241" t="s">
        <v>196</v>
      </c>
      <c r="C55" s="282" t="s">
        <v>197</v>
      </c>
      <c r="D55" s="283"/>
      <c r="E55" s="211">
        <v>7767</v>
      </c>
      <c r="F55" s="46">
        <v>0.96230000000000004</v>
      </c>
      <c r="G55" s="46">
        <v>0.98219999999999996</v>
      </c>
      <c r="H55" s="47">
        <v>0.96909999999999996</v>
      </c>
      <c r="I55" s="47">
        <v>0.98709999999999998</v>
      </c>
      <c r="J55" s="227">
        <v>0.93740000000000001</v>
      </c>
      <c r="K55" s="210">
        <v>19714</v>
      </c>
      <c r="L55" s="46">
        <v>0.95989999999999998</v>
      </c>
      <c r="M55" s="46">
        <v>0.9758</v>
      </c>
      <c r="N55" s="47">
        <v>0.96819999999999995</v>
      </c>
      <c r="O55" s="47">
        <v>0.98429999999999995</v>
      </c>
      <c r="P55" s="227">
        <v>0.9264</v>
      </c>
    </row>
    <row r="56" spans="2:16" s="66" customFormat="1" x14ac:dyDescent="0.35">
      <c r="B56" s="241" t="s">
        <v>196</v>
      </c>
      <c r="C56" s="282" t="s">
        <v>198</v>
      </c>
      <c r="D56" s="283"/>
      <c r="E56" s="211">
        <f>IFERROR(VLOOKUP(C56,[2]RCP_REPORT_ALL_janjun18!$A$657:$G$855,2,FALSE),0)</f>
        <v>867</v>
      </c>
      <c r="F56" s="46">
        <f>IFERROR(VLOOKUP(C56,[2]RCP_REPORT_ALL_janjun18!$A$657:$G$855,3,FALSE),0)</f>
        <v>0.95960000000000001</v>
      </c>
      <c r="G56" s="46">
        <f>IFERROR(VLOOKUP(C56,[2]RCP_REPORT_ALL_janjun18!$A$657:$G$855,4,FALSE),0)</f>
        <v>0.97809999999999997</v>
      </c>
      <c r="H56" s="47">
        <f>IFERROR(VLOOKUP(C56,[2]RCP_REPORT_ALL_janjun18!$A$657:$G$855,5,FALSE),0)</f>
        <v>0.96540000000000004</v>
      </c>
      <c r="I56" s="47">
        <f>IFERROR(VLOOKUP(C56,[2]RCP_REPORT_ALL_janjun18!$A$657:$G$855,6,FALSE),0)</f>
        <v>0.97919999999999996</v>
      </c>
      <c r="J56" s="227">
        <f>IFERROR(VLOOKUP(C56,[2]RCP_REPORT_ALL_janjun18!$A$657:$G$855,7,FALSE),0)</f>
        <v>0.93079999999999996</v>
      </c>
      <c r="K56" s="210">
        <v>5466</v>
      </c>
      <c r="L56" s="46">
        <v>0.96009999999999995</v>
      </c>
      <c r="M56" s="46">
        <v>0.97489999999999999</v>
      </c>
      <c r="N56" s="47">
        <v>0.97</v>
      </c>
      <c r="O56" s="47">
        <v>0.98299999999999998</v>
      </c>
      <c r="P56" s="227">
        <v>0.92349999999999999</v>
      </c>
    </row>
    <row r="57" spans="2:16" s="66" customFormat="1" x14ac:dyDescent="0.35">
      <c r="B57" s="205" t="s">
        <v>47</v>
      </c>
      <c r="C57" s="319" t="s">
        <v>274</v>
      </c>
      <c r="D57" s="320"/>
      <c r="E57" s="211">
        <v>497</v>
      </c>
      <c r="F57" s="59">
        <v>97.38</v>
      </c>
      <c r="G57" s="59">
        <v>97.59</v>
      </c>
      <c r="H57" s="62">
        <v>97.38</v>
      </c>
      <c r="I57" s="62">
        <v>98.39</v>
      </c>
      <c r="J57" s="244">
        <v>96.58</v>
      </c>
      <c r="K57" s="210">
        <v>392</v>
      </c>
      <c r="L57" s="184">
        <v>96.43</v>
      </c>
      <c r="M57" s="59">
        <v>97.96</v>
      </c>
      <c r="N57" s="62">
        <v>97.45</v>
      </c>
      <c r="O57" s="62">
        <v>98.47</v>
      </c>
      <c r="P57" s="228">
        <v>96.68</v>
      </c>
    </row>
    <row r="58" spans="2:16" s="66" customFormat="1" x14ac:dyDescent="0.35">
      <c r="B58" s="205" t="s">
        <v>47</v>
      </c>
      <c r="C58" s="282" t="s">
        <v>275</v>
      </c>
      <c r="D58" s="283"/>
      <c r="E58" s="211">
        <v>199</v>
      </c>
      <c r="F58" s="62">
        <v>92.46</v>
      </c>
      <c r="G58" s="62">
        <v>91.46</v>
      </c>
      <c r="H58" s="62">
        <v>93.47</v>
      </c>
      <c r="I58" s="62">
        <v>92.46</v>
      </c>
      <c r="J58" s="81">
        <v>90.45</v>
      </c>
      <c r="K58" s="210">
        <v>143</v>
      </c>
      <c r="L58" s="62">
        <v>93.01</v>
      </c>
      <c r="M58" s="59">
        <v>91.61</v>
      </c>
      <c r="N58" s="62">
        <v>95.1</v>
      </c>
      <c r="O58" s="62">
        <v>92.31</v>
      </c>
      <c r="P58" s="81">
        <v>88.11</v>
      </c>
    </row>
    <row r="59" spans="2:16" s="66" customFormat="1" x14ac:dyDescent="0.35">
      <c r="B59" s="241" t="s">
        <v>196</v>
      </c>
      <c r="C59" s="282" t="s">
        <v>218</v>
      </c>
      <c r="D59" s="283"/>
      <c r="E59" s="211">
        <f>IFERROR(VLOOKUP(C59,[2]RCP_REPORT_ALL_janjun18!$A$657:$G$855,2,FALSE),0)</f>
        <v>58</v>
      </c>
      <c r="F59" s="46">
        <f>IFERROR(VLOOKUP(C59,[2]RCP_REPORT_ALL_janjun18!$A$657:$G$855,3,FALSE),0)</f>
        <v>0.98280000000000001</v>
      </c>
      <c r="G59" s="46">
        <f>IFERROR(VLOOKUP(C59,[2]RCP_REPORT_ALL_janjun18!$A$657:$G$855,4,FALSE),0)</f>
        <v>1</v>
      </c>
      <c r="H59" s="47">
        <f>IFERROR(VLOOKUP(C59,[2]RCP_REPORT_ALL_janjun18!$A$657:$G$855,5,FALSE),0)</f>
        <v>0.98280000000000001</v>
      </c>
      <c r="I59" s="46">
        <f>IFERROR(VLOOKUP(C59,[2]RCP_REPORT_ALL_janjun18!$A$657:$G$855,6,FALSE),0)</f>
        <v>1</v>
      </c>
      <c r="J59" s="227">
        <f>IFERROR(VLOOKUP(C59,[2]RCP_REPORT_ALL_janjun18!$A$657:$G$855,7,FALSE),0)</f>
        <v>0.94830000000000003</v>
      </c>
      <c r="K59" s="210">
        <v>415</v>
      </c>
      <c r="L59" s="46">
        <v>0.98799999999999999</v>
      </c>
      <c r="M59" s="46">
        <v>0.98070000000000002</v>
      </c>
      <c r="N59" s="219">
        <v>0.99039999999999995</v>
      </c>
      <c r="O59" s="47">
        <v>0.98309999999999997</v>
      </c>
      <c r="P59" s="227">
        <v>0.9446</v>
      </c>
    </row>
    <row r="60" spans="2:16" s="66" customFormat="1" x14ac:dyDescent="0.35">
      <c r="B60" s="241" t="s">
        <v>196</v>
      </c>
      <c r="C60" s="282" t="s">
        <v>214</v>
      </c>
      <c r="D60" s="283"/>
      <c r="E60" s="211">
        <f>IFERROR(VLOOKUP(C60,[2]RCP_REPORT_ALL_janjun18!$A$657:$G$855,2,FALSE),0)</f>
        <v>52</v>
      </c>
      <c r="F60" s="46">
        <f>IFERROR(VLOOKUP(C60,[2]RCP_REPORT_ALL_janjun18!$A$657:$G$855,3,FALSE),0)</f>
        <v>0.98080000000000001</v>
      </c>
      <c r="G60" s="46">
        <f>IFERROR(VLOOKUP(C60,[2]RCP_REPORT_ALL_janjun18!$A$657:$G$855,4,FALSE),0)</f>
        <v>0.98080000000000001</v>
      </c>
      <c r="H60" s="47">
        <f>IFERROR(VLOOKUP(C60,[2]RCP_REPORT_ALL_janjun18!$A$657:$G$855,5,FALSE),0)</f>
        <v>0.98080000000000001</v>
      </c>
      <c r="I60" s="47">
        <f>IFERROR(VLOOKUP(C60,[2]RCP_REPORT_ALL_janjun18!$A$657:$G$855,6,FALSE),0)</f>
        <v>0.98080000000000001</v>
      </c>
      <c r="J60" s="226">
        <f>IFERROR(VLOOKUP(C60,[2]RCP_REPORT_ALL_janjun18!$A$657:$G$855,7,FALSE),0)</f>
        <v>0.96150000000000002</v>
      </c>
      <c r="K60" s="210">
        <v>610</v>
      </c>
      <c r="L60" s="46">
        <v>0.99670000000000003</v>
      </c>
      <c r="M60" s="46">
        <v>0.99019999999999997</v>
      </c>
      <c r="N60" s="219">
        <v>0.99839999999999995</v>
      </c>
      <c r="O60" s="219">
        <v>0.99509999999999998</v>
      </c>
      <c r="P60" s="226">
        <v>0.97699999999999998</v>
      </c>
    </row>
    <row r="61" spans="2:16" s="66" customFormat="1" x14ac:dyDescent="0.35">
      <c r="B61" s="241" t="s">
        <v>196</v>
      </c>
      <c r="C61" s="282" t="s">
        <v>92</v>
      </c>
      <c r="D61" s="283"/>
      <c r="E61" s="211">
        <f>IFERROR(VLOOKUP(C61,[2]RCP_REPORT_ALL_janjun18!$A$657:$G$855,2,FALSE),0)</f>
        <v>227</v>
      </c>
      <c r="F61" s="46">
        <f>IFERROR(VLOOKUP(C61,[2]RCP_REPORT_ALL_janjun18!$A$657:$G$855,3,FALSE),0)</f>
        <v>1</v>
      </c>
      <c r="G61" s="46">
        <f>IFERROR(VLOOKUP(C61,[2]RCP_REPORT_ALL_janjun18!$A$657:$G$855,4,FALSE),0)</f>
        <v>1</v>
      </c>
      <c r="H61" s="46">
        <f>IFERROR(VLOOKUP(C61,[2]RCP_REPORT_ALL_janjun18!$A$657:$G$855,5,FALSE),0)</f>
        <v>1</v>
      </c>
      <c r="I61" s="46">
        <f>IFERROR(VLOOKUP(C61,[2]RCP_REPORT_ALL_janjun18!$A$657:$G$855,6,FALSE),0)</f>
        <v>1</v>
      </c>
      <c r="J61" s="226">
        <f>IFERROR(VLOOKUP(C61,[2]RCP_REPORT_ALL_janjun18!$A$657:$G$855,7,FALSE),0)</f>
        <v>1</v>
      </c>
      <c r="K61" s="210">
        <v>883</v>
      </c>
      <c r="L61" s="46">
        <v>0.99660000000000004</v>
      </c>
      <c r="M61" s="46">
        <v>0.99550000000000005</v>
      </c>
      <c r="N61" s="219">
        <v>0.99770000000000003</v>
      </c>
      <c r="O61" s="219">
        <v>0.99770000000000003</v>
      </c>
      <c r="P61" s="227">
        <v>0.94789999999999996</v>
      </c>
    </row>
    <row r="62" spans="2:16" s="66" customFormat="1" x14ac:dyDescent="0.35">
      <c r="B62" s="205" t="s">
        <v>47</v>
      </c>
      <c r="C62" s="282" t="s">
        <v>92</v>
      </c>
      <c r="D62" s="283"/>
      <c r="E62" s="211">
        <v>139</v>
      </c>
      <c r="F62" s="59">
        <v>97.12</v>
      </c>
      <c r="G62" s="59">
        <v>95.68</v>
      </c>
      <c r="H62" s="62">
        <v>97.12</v>
      </c>
      <c r="I62" s="62">
        <v>96.4</v>
      </c>
      <c r="J62" s="81">
        <v>94.96</v>
      </c>
      <c r="K62" s="210">
        <v>199</v>
      </c>
      <c r="L62" s="184">
        <v>98.99</v>
      </c>
      <c r="M62" s="59">
        <v>98.49</v>
      </c>
      <c r="N62" s="62">
        <v>98.99</v>
      </c>
      <c r="O62" s="62">
        <v>98.49</v>
      </c>
      <c r="P62" s="228">
        <v>97.49</v>
      </c>
    </row>
    <row r="63" spans="2:16" s="66" customFormat="1" x14ac:dyDescent="0.35">
      <c r="B63" s="205" t="s">
        <v>47</v>
      </c>
      <c r="C63" s="282" t="s">
        <v>276</v>
      </c>
      <c r="D63" s="283"/>
      <c r="E63" s="211">
        <v>293</v>
      </c>
      <c r="F63" s="59">
        <v>98.63</v>
      </c>
      <c r="G63" s="59">
        <v>99.32</v>
      </c>
      <c r="H63" s="62">
        <v>98.98</v>
      </c>
      <c r="I63" s="60">
        <v>99.32</v>
      </c>
      <c r="J63" s="244">
        <v>99.66</v>
      </c>
      <c r="K63" s="210">
        <v>122</v>
      </c>
      <c r="L63" s="184">
        <v>99.18</v>
      </c>
      <c r="M63" s="59">
        <v>99.18</v>
      </c>
      <c r="N63" s="60">
        <v>99.18</v>
      </c>
      <c r="O63" s="60">
        <v>99.18</v>
      </c>
      <c r="P63" s="228">
        <v>100</v>
      </c>
    </row>
    <row r="64" spans="2:16" s="66" customFormat="1" x14ac:dyDescent="0.35">
      <c r="B64" s="205" t="s">
        <v>47</v>
      </c>
      <c r="C64" s="282" t="s">
        <v>277</v>
      </c>
      <c r="D64" s="283"/>
      <c r="E64" s="211">
        <v>354</v>
      </c>
      <c r="F64" s="59">
        <v>98.59</v>
      </c>
      <c r="G64" s="59">
        <v>98.87</v>
      </c>
      <c r="H64" s="62">
        <v>98.87</v>
      </c>
      <c r="I64" s="62">
        <v>98.87</v>
      </c>
      <c r="J64" s="244">
        <v>97.18</v>
      </c>
      <c r="K64" s="210">
        <v>235</v>
      </c>
      <c r="L64" s="184">
        <v>99.15</v>
      </c>
      <c r="M64" s="59">
        <v>98.72</v>
      </c>
      <c r="N64" s="60">
        <v>99.15</v>
      </c>
      <c r="O64" s="60">
        <v>99.57</v>
      </c>
      <c r="P64" s="228">
        <v>98.3</v>
      </c>
    </row>
    <row r="65" spans="2:16" s="66" customFormat="1" x14ac:dyDescent="0.35">
      <c r="B65" s="241" t="s">
        <v>196</v>
      </c>
      <c r="C65" s="282" t="s">
        <v>208</v>
      </c>
      <c r="D65" s="283"/>
      <c r="E65" s="211">
        <f>IFERROR(VLOOKUP(C65,[2]RCP_REPORT_ALL_janjun18!$A$657:$G$855,2,FALSE),0)</f>
        <v>130</v>
      </c>
      <c r="F65" s="46">
        <f>IFERROR(VLOOKUP(C65,[2]RCP_REPORT_ALL_janjun18!$A$657:$G$855,3,FALSE),0)</f>
        <v>0.98460000000000003</v>
      </c>
      <c r="G65" s="46">
        <f>IFERROR(VLOOKUP(C65,[2]RCP_REPORT_ALL_janjun18!$A$657:$G$855,4,FALSE),0)</f>
        <v>1</v>
      </c>
      <c r="H65" s="46">
        <f>IFERROR(VLOOKUP(C65,[2]RCP_REPORT_ALL_janjun18!$A$657:$G$855,5,FALSE),0)</f>
        <v>1</v>
      </c>
      <c r="I65" s="46">
        <f>IFERROR(VLOOKUP(C65,[2]RCP_REPORT_ALL_janjun18!$A$657:$G$855,6,FALSE),0)</f>
        <v>1</v>
      </c>
      <c r="J65" s="227">
        <f>IFERROR(VLOOKUP(C65,[2]RCP_REPORT_ALL_janjun18!$A$657:$G$855,7,FALSE),0)</f>
        <v>0.94620000000000004</v>
      </c>
      <c r="K65" s="210">
        <v>1014</v>
      </c>
      <c r="L65" s="46">
        <v>0.97440000000000004</v>
      </c>
      <c r="M65" s="46">
        <v>0.98419999999999996</v>
      </c>
      <c r="N65" s="47">
        <v>0.98719999999999997</v>
      </c>
      <c r="O65" s="47">
        <v>0.98919999999999997</v>
      </c>
      <c r="P65" s="227">
        <v>0.92410000000000003</v>
      </c>
    </row>
    <row r="66" spans="2:16" s="66" customFormat="1" x14ac:dyDescent="0.35">
      <c r="B66" s="241" t="s">
        <v>196</v>
      </c>
      <c r="C66" s="282" t="s">
        <v>142</v>
      </c>
      <c r="D66" s="283"/>
      <c r="E66" s="211">
        <f>IFERROR(VLOOKUP(C66,[2]RCP_REPORT_ALL_janjun18!$A$657:$G$855,2,FALSE),0)</f>
        <v>28</v>
      </c>
      <c r="F66" s="47">
        <f>IFERROR(VLOOKUP(C66,[2]RCP_REPORT_ALL_janjun18!$A$657:$G$855,3,FALSE),0)</f>
        <v>0.92859999999999998</v>
      </c>
      <c r="G66" s="46">
        <f>IFERROR(VLOOKUP(C66,[2]RCP_REPORT_ALL_janjun18!$A$657:$G$855,4,FALSE),0)</f>
        <v>0.96430000000000005</v>
      </c>
      <c r="H66" s="47">
        <f>IFERROR(VLOOKUP(C66,[2]RCP_REPORT_ALL_janjun18!$A$657:$G$855,5,FALSE),0)</f>
        <v>0.92859999999999998</v>
      </c>
      <c r="I66" s="47">
        <f>IFERROR(VLOOKUP(C66,[2]RCP_REPORT_ALL_janjun18!$A$657:$G$855,6,FALSE),0)</f>
        <v>0.96430000000000005</v>
      </c>
      <c r="J66" s="226">
        <f>IFERROR(VLOOKUP(C66,[2]RCP_REPORT_ALL_janjun18!$A$657:$G$855,7,FALSE),0)</f>
        <v>0.96430000000000005</v>
      </c>
      <c r="K66" s="210">
        <v>271</v>
      </c>
      <c r="L66" s="46">
        <v>0.98519999999999996</v>
      </c>
      <c r="M66" s="46">
        <v>0.97789999999999999</v>
      </c>
      <c r="N66" s="47">
        <v>0.9889</v>
      </c>
      <c r="O66" s="47">
        <v>0.98519999999999996</v>
      </c>
      <c r="P66" s="226">
        <v>0.97050000000000003</v>
      </c>
    </row>
    <row r="67" spans="2:16" s="66" customFormat="1" x14ac:dyDescent="0.35">
      <c r="B67" s="205" t="s">
        <v>47</v>
      </c>
      <c r="C67" s="282" t="s">
        <v>101</v>
      </c>
      <c r="D67" s="283"/>
      <c r="E67" s="211">
        <v>103</v>
      </c>
      <c r="F67" s="59">
        <v>97.09</v>
      </c>
      <c r="G67" s="59">
        <v>97.09</v>
      </c>
      <c r="H67" s="62">
        <v>98.06</v>
      </c>
      <c r="I67" s="60">
        <v>99.03</v>
      </c>
      <c r="J67" s="244">
        <v>98.06</v>
      </c>
      <c r="K67" s="210">
        <v>0</v>
      </c>
      <c r="L67" s="211"/>
      <c r="M67" s="211"/>
      <c r="N67" s="211"/>
      <c r="O67" s="211"/>
      <c r="P67" s="229"/>
    </row>
    <row r="68" spans="2:16" s="66" customFormat="1" x14ac:dyDescent="0.35">
      <c r="B68" s="205" t="s">
        <v>47</v>
      </c>
      <c r="C68" s="282" t="s">
        <v>234</v>
      </c>
      <c r="D68" s="283"/>
      <c r="E68" s="211">
        <v>938</v>
      </c>
      <c r="F68" s="59">
        <v>98.19</v>
      </c>
      <c r="G68" s="59">
        <v>98.72</v>
      </c>
      <c r="H68" s="62">
        <v>98.61</v>
      </c>
      <c r="I68" s="60">
        <v>99.04</v>
      </c>
      <c r="J68" s="244">
        <v>99.57</v>
      </c>
      <c r="K68" s="210">
        <v>842</v>
      </c>
      <c r="L68" s="184">
        <v>98.34</v>
      </c>
      <c r="M68" s="59">
        <v>98.69</v>
      </c>
      <c r="N68" s="62">
        <v>98.69</v>
      </c>
      <c r="O68" s="62">
        <v>98.81</v>
      </c>
      <c r="P68" s="228">
        <v>99.29</v>
      </c>
    </row>
    <row r="69" spans="2:16" s="66" customFormat="1" x14ac:dyDescent="0.35">
      <c r="B69" s="205" t="s">
        <v>48</v>
      </c>
      <c r="C69" s="282" t="s">
        <v>234</v>
      </c>
      <c r="D69" s="283"/>
      <c r="E69" s="211">
        <v>125</v>
      </c>
      <c r="F69" s="59">
        <v>100</v>
      </c>
      <c r="G69" s="59">
        <v>99.2</v>
      </c>
      <c r="H69" s="59">
        <v>100</v>
      </c>
      <c r="I69" s="59">
        <v>100</v>
      </c>
      <c r="J69" s="244">
        <v>98.4</v>
      </c>
      <c r="K69" s="210">
        <v>148</v>
      </c>
      <c r="L69" s="220">
        <v>97.97</v>
      </c>
      <c r="M69" s="59">
        <v>97.97</v>
      </c>
      <c r="N69" s="62">
        <v>97.97</v>
      </c>
      <c r="O69" s="62">
        <v>98.65</v>
      </c>
      <c r="P69" s="228">
        <v>99.32</v>
      </c>
    </row>
    <row r="70" spans="2:16" s="66" customFormat="1" x14ac:dyDescent="0.35">
      <c r="B70" s="205" t="s">
        <v>47</v>
      </c>
      <c r="C70" s="282" t="s">
        <v>278</v>
      </c>
      <c r="D70" s="283"/>
      <c r="E70" s="211">
        <v>644</v>
      </c>
      <c r="F70" s="59">
        <v>98.91</v>
      </c>
      <c r="G70" s="59">
        <v>99.22</v>
      </c>
      <c r="H70" s="60">
        <v>99.07</v>
      </c>
      <c r="I70" s="60">
        <v>99.53</v>
      </c>
      <c r="J70" s="244">
        <v>98.6</v>
      </c>
      <c r="K70" s="210">
        <v>514</v>
      </c>
      <c r="L70" s="184">
        <v>98.25</v>
      </c>
      <c r="M70" s="59">
        <v>98.44</v>
      </c>
      <c r="N70" s="62">
        <v>98.64</v>
      </c>
      <c r="O70" s="62">
        <v>98.64</v>
      </c>
      <c r="P70" s="228">
        <v>97.08</v>
      </c>
    </row>
    <row r="71" spans="2:16" s="66" customFormat="1" x14ac:dyDescent="0.35">
      <c r="B71" s="205" t="s">
        <v>47</v>
      </c>
      <c r="C71" s="282" t="s">
        <v>279</v>
      </c>
      <c r="D71" s="283"/>
      <c r="E71" s="211">
        <v>2503</v>
      </c>
      <c r="F71" s="59">
        <v>98.12</v>
      </c>
      <c r="G71" s="59">
        <v>98.84</v>
      </c>
      <c r="H71" s="62">
        <v>98.84</v>
      </c>
      <c r="I71" s="60">
        <v>99.24</v>
      </c>
      <c r="J71" s="244">
        <v>99</v>
      </c>
      <c r="K71" s="210">
        <v>1953</v>
      </c>
      <c r="L71" s="184">
        <v>97.95</v>
      </c>
      <c r="M71" s="59">
        <v>98.21</v>
      </c>
      <c r="N71" s="62">
        <v>98.41</v>
      </c>
      <c r="O71" s="62">
        <v>98.46</v>
      </c>
      <c r="P71" s="228">
        <v>97.85</v>
      </c>
    </row>
    <row r="72" spans="2:16" s="66" customFormat="1" x14ac:dyDescent="0.35">
      <c r="B72" s="205" t="s">
        <v>48</v>
      </c>
      <c r="C72" s="319" t="s">
        <v>279</v>
      </c>
      <c r="D72" s="320"/>
      <c r="E72" s="211">
        <v>464</v>
      </c>
      <c r="F72" s="59">
        <v>98.06</v>
      </c>
      <c r="G72" s="59">
        <v>98.71</v>
      </c>
      <c r="H72" s="62">
        <v>98.71</v>
      </c>
      <c r="I72" s="60">
        <v>99.14</v>
      </c>
      <c r="J72" s="228">
        <v>97.63</v>
      </c>
      <c r="K72" s="210">
        <v>412</v>
      </c>
      <c r="L72" s="220">
        <v>98.79</v>
      </c>
      <c r="M72" s="59">
        <v>99.03</v>
      </c>
      <c r="N72" s="60">
        <v>99.03</v>
      </c>
      <c r="O72" s="60">
        <v>99.03</v>
      </c>
      <c r="P72" s="228">
        <v>98.79</v>
      </c>
    </row>
    <row r="73" spans="2:16" s="66" customFormat="1" x14ac:dyDescent="0.35">
      <c r="B73" s="205" t="s">
        <v>47</v>
      </c>
      <c r="C73" s="319" t="s">
        <v>293</v>
      </c>
      <c r="D73" s="320"/>
      <c r="E73" s="211">
        <v>155</v>
      </c>
      <c r="F73" s="59">
        <v>96.13</v>
      </c>
      <c r="G73" s="59">
        <v>96.13</v>
      </c>
      <c r="H73" s="62">
        <v>96.13</v>
      </c>
      <c r="I73" s="62">
        <v>96.13</v>
      </c>
      <c r="J73" s="244">
        <v>96.13</v>
      </c>
      <c r="K73" s="210">
        <v>0</v>
      </c>
      <c r="L73" s="211"/>
      <c r="M73" s="211"/>
      <c r="N73" s="211"/>
      <c r="O73" s="211"/>
      <c r="P73" s="229"/>
    </row>
    <row r="74" spans="2:16" s="66" customFormat="1" x14ac:dyDescent="0.35">
      <c r="B74" s="205" t="s">
        <v>47</v>
      </c>
      <c r="C74" s="319" t="s">
        <v>280</v>
      </c>
      <c r="D74" s="320"/>
      <c r="E74" s="211">
        <v>621</v>
      </c>
      <c r="F74" s="59">
        <v>98.39</v>
      </c>
      <c r="G74" s="59">
        <v>98.87</v>
      </c>
      <c r="H74" s="62">
        <v>98.71</v>
      </c>
      <c r="I74" s="60">
        <v>99.19</v>
      </c>
      <c r="J74" s="244">
        <v>98.87</v>
      </c>
      <c r="K74" s="210">
        <v>372</v>
      </c>
      <c r="L74" s="184">
        <v>99.19</v>
      </c>
      <c r="M74" s="59">
        <v>99.19</v>
      </c>
      <c r="N74" s="60">
        <v>99.73</v>
      </c>
      <c r="O74" s="60">
        <v>99.46</v>
      </c>
      <c r="P74" s="228">
        <v>98.39</v>
      </c>
    </row>
    <row r="75" spans="2:16" s="66" customFormat="1" x14ac:dyDescent="0.35">
      <c r="B75" s="205" t="s">
        <v>47</v>
      </c>
      <c r="C75" s="319" t="s">
        <v>281</v>
      </c>
      <c r="D75" s="320"/>
      <c r="E75" s="211">
        <v>0</v>
      </c>
      <c r="F75" s="211"/>
      <c r="G75" s="211"/>
      <c r="H75" s="211"/>
      <c r="I75" s="211"/>
      <c r="J75" s="97"/>
      <c r="K75" s="210">
        <v>281</v>
      </c>
      <c r="L75" s="184">
        <v>97.15</v>
      </c>
      <c r="M75" s="59">
        <v>98.58</v>
      </c>
      <c r="N75" s="62">
        <v>97.15</v>
      </c>
      <c r="O75" s="62">
        <v>98.93</v>
      </c>
      <c r="P75" s="228">
        <v>97.86</v>
      </c>
    </row>
    <row r="76" spans="2:16" s="66" customFormat="1" x14ac:dyDescent="0.35">
      <c r="B76" s="205" t="s">
        <v>47</v>
      </c>
      <c r="C76" s="282" t="s">
        <v>282</v>
      </c>
      <c r="D76" s="283"/>
      <c r="E76" s="211">
        <v>0</v>
      </c>
      <c r="F76" s="211"/>
      <c r="G76" s="211"/>
      <c r="H76" s="211"/>
      <c r="I76" s="211"/>
      <c r="J76" s="97"/>
      <c r="K76" s="210">
        <v>267</v>
      </c>
      <c r="L76" s="184">
        <v>96.25</v>
      </c>
      <c r="M76" s="59">
        <v>98.13</v>
      </c>
      <c r="N76" s="62">
        <v>97.38</v>
      </c>
      <c r="O76" s="62">
        <v>98.13</v>
      </c>
      <c r="P76" s="228">
        <v>98.13</v>
      </c>
    </row>
    <row r="77" spans="2:16" s="66" customFormat="1" x14ac:dyDescent="0.35">
      <c r="B77" s="241" t="s">
        <v>196</v>
      </c>
      <c r="C77" s="319" t="s">
        <v>207</v>
      </c>
      <c r="D77" s="320"/>
      <c r="E77" s="211">
        <f>IFERROR(VLOOKUP(C77,[2]RCP_REPORT_ALL_janjun18!$A$657:$G$855,2,FALSE),0)</f>
        <v>527</v>
      </c>
      <c r="F77" s="46">
        <f>IFERROR(VLOOKUP(C77,[2]RCP_REPORT_ALL_janjun18!$A$657:$G$855,3,FALSE),0)</f>
        <v>0.99239999999999995</v>
      </c>
      <c r="G77" s="46">
        <f>IFERROR(VLOOKUP(C77,[2]RCP_REPORT_ALL_janjun18!$A$657:$G$855,4,FALSE),0)</f>
        <v>0.99619999999999997</v>
      </c>
      <c r="H77" s="219">
        <f>IFERROR(VLOOKUP(C77,[2]RCP_REPORT_ALL_janjun18!$A$657:$G$855,5,FALSE),0)</f>
        <v>0.99619999999999997</v>
      </c>
      <c r="I77" s="219">
        <f>IFERROR(VLOOKUP(C77,[2]RCP_REPORT_ALL_janjun18!$A$657:$G$855,6,FALSE),0)</f>
        <v>0.99809999999999999</v>
      </c>
      <c r="J77" s="226">
        <f>IFERROR(VLOOKUP(C77,[2]RCP_REPORT_ALL_janjun18!$A$657:$G$855,7,FALSE),0)</f>
        <v>0.97340000000000004</v>
      </c>
      <c r="K77" s="210">
        <v>1017</v>
      </c>
      <c r="L77" s="46">
        <v>0.98719999999999997</v>
      </c>
      <c r="M77" s="46">
        <v>0.99209999999999998</v>
      </c>
      <c r="N77" s="219">
        <v>0.99309999999999998</v>
      </c>
      <c r="O77" s="219">
        <v>0.99709999999999999</v>
      </c>
      <c r="P77" s="227">
        <v>0.94789999999999996</v>
      </c>
    </row>
    <row r="78" spans="2:16" s="66" customFormat="1" x14ac:dyDescent="0.35">
      <c r="B78" s="241" t="s">
        <v>196</v>
      </c>
      <c r="C78" s="319" t="s">
        <v>201</v>
      </c>
      <c r="D78" s="320"/>
      <c r="E78" s="211">
        <f>IFERROR(VLOOKUP(C78,[2]RCP_REPORT_ALL_janjun18!$A$657:$G$855,2,FALSE),0)</f>
        <v>437</v>
      </c>
      <c r="F78" s="46">
        <f>IFERROR(VLOOKUP(C78,[2]RCP_REPORT_ALL_janjun18!$A$657:$G$855,3,FALSE),0)</f>
        <v>0.99539999999999995</v>
      </c>
      <c r="G78" s="46">
        <f>IFERROR(VLOOKUP(C78,[2]RCP_REPORT_ALL_janjun18!$A$657:$G$855,4,FALSE),0)</f>
        <v>0.99539999999999995</v>
      </c>
      <c r="H78" s="219">
        <f>IFERROR(VLOOKUP(C78,[2]RCP_REPORT_ALL_janjun18!$A$657:$G$855,5,FALSE),0)</f>
        <v>0.99539999999999995</v>
      </c>
      <c r="I78" s="219">
        <f>IFERROR(VLOOKUP(C78,[2]RCP_REPORT_ALL_janjun18!$A$657:$G$855,6,FALSE),0)</f>
        <v>0.99770000000000003</v>
      </c>
      <c r="J78" s="226">
        <f>IFERROR(VLOOKUP(C78,[2]RCP_REPORT_ALL_janjun18!$A$657:$G$855,7,FALSE),0)</f>
        <v>0.97940000000000005</v>
      </c>
      <c r="K78" s="210">
        <v>2533</v>
      </c>
      <c r="L78" s="46">
        <v>0.98540000000000005</v>
      </c>
      <c r="M78" s="46">
        <v>0.97789999999999999</v>
      </c>
      <c r="N78" s="219">
        <v>0.99009999999999998</v>
      </c>
      <c r="O78" s="47">
        <v>0.98419999999999996</v>
      </c>
      <c r="P78" s="227">
        <v>0.94789999999999996</v>
      </c>
    </row>
    <row r="79" spans="2:16" s="66" customFormat="1" x14ac:dyDescent="0.35">
      <c r="B79" s="241" t="s">
        <v>196</v>
      </c>
      <c r="C79" s="319" t="s">
        <v>219</v>
      </c>
      <c r="D79" s="320"/>
      <c r="E79" s="211">
        <f>IFERROR(VLOOKUP(C79,[2]RCP_REPORT_ALL_janjun18!$A$657:$G$855,2,FALSE),0)</f>
        <v>188</v>
      </c>
      <c r="F79" s="46">
        <f>IFERROR(VLOOKUP(C79,[2]RCP_REPORT_ALL_janjun18!$A$657:$G$855,3,FALSE),0)</f>
        <v>0.99470000000000003</v>
      </c>
      <c r="G79" s="46">
        <f>IFERROR(VLOOKUP(C79,[2]RCP_REPORT_ALL_janjun18!$A$657:$G$855,4,FALSE),0)</f>
        <v>0.99470000000000003</v>
      </c>
      <c r="H79" s="219">
        <f>IFERROR(VLOOKUP(C79,[2]RCP_REPORT_ALL_janjun18!$A$657:$G$855,5,FALSE),0)</f>
        <v>0.99470000000000003</v>
      </c>
      <c r="I79" s="219">
        <f>IFERROR(VLOOKUP(C79,[2]RCP_REPORT_ALL_janjun18!$A$657:$G$855,6,FALSE),0)</f>
        <v>0.99470000000000003</v>
      </c>
      <c r="J79" s="226">
        <f>IFERROR(VLOOKUP(C79,[2]RCP_REPORT_ALL_janjun18!$A$657:$G$855,7,FALSE),0)</f>
        <v>0.98399999999999999</v>
      </c>
      <c r="K79" s="210">
        <v>398</v>
      </c>
      <c r="L79" s="46">
        <v>0.99250000000000005</v>
      </c>
      <c r="M79" s="46">
        <v>0.97489999999999999</v>
      </c>
      <c r="N79" s="219">
        <v>0.99750000000000005</v>
      </c>
      <c r="O79" s="47">
        <v>0.97989999999999999</v>
      </c>
      <c r="P79" s="227">
        <v>0.95479999999999998</v>
      </c>
    </row>
    <row r="80" spans="2:16" s="66" customFormat="1" x14ac:dyDescent="0.35">
      <c r="B80" s="241" t="s">
        <v>196</v>
      </c>
      <c r="C80" s="319" t="s">
        <v>206</v>
      </c>
      <c r="D80" s="320"/>
      <c r="E80" s="211">
        <v>0</v>
      </c>
      <c r="F80" s="56"/>
      <c r="G80" s="56"/>
      <c r="H80" s="56"/>
      <c r="I80" s="56"/>
      <c r="J80" s="58"/>
      <c r="K80" s="210">
        <v>1095</v>
      </c>
      <c r="L80" s="46">
        <v>0.91600000000000004</v>
      </c>
      <c r="M80" s="46">
        <v>0.99539999999999995</v>
      </c>
      <c r="N80" s="47">
        <v>0.94159999999999999</v>
      </c>
      <c r="O80" s="46">
        <v>1</v>
      </c>
      <c r="P80" s="227">
        <v>0.77170000000000005</v>
      </c>
    </row>
    <row r="81" spans="2:16" s="66" customFormat="1" x14ac:dyDescent="0.35">
      <c r="B81" s="241" t="s">
        <v>196</v>
      </c>
      <c r="C81" s="319" t="s">
        <v>94</v>
      </c>
      <c r="D81" s="320"/>
      <c r="E81" s="211">
        <f>IFERROR(VLOOKUP(C81,[2]RCP_REPORT_ALL_janjun18!$A$657:$G$855,2,FALSE),0)</f>
        <v>561</v>
      </c>
      <c r="F81" s="46">
        <f>IFERROR(VLOOKUP(C81,[2]RCP_REPORT_ALL_janjun18!$A$657:$G$855,3,FALSE),0)</f>
        <v>0.99639999999999995</v>
      </c>
      <c r="G81" s="46">
        <f>IFERROR(VLOOKUP(C81,[2]RCP_REPORT_ALL_janjun18!$A$657:$G$855,4,FALSE),0)</f>
        <v>0.99819999999999998</v>
      </c>
      <c r="H81" s="219">
        <f>IFERROR(VLOOKUP(C81,[2]RCP_REPORT_ALL_janjun18!$A$657:$G$855,5,FALSE),0)</f>
        <v>0.99639999999999995</v>
      </c>
      <c r="I81" s="219">
        <f>IFERROR(VLOOKUP(C81,[2]RCP_REPORT_ALL_janjun18!$A$657:$G$855,6,FALSE),0)</f>
        <v>0.99819999999999998</v>
      </c>
      <c r="J81" s="226">
        <f>IFERROR(VLOOKUP(C81,[2]RCP_REPORT_ALL_janjun18!$A$657:$G$855,7,FALSE),0)</f>
        <v>0.99470000000000003</v>
      </c>
      <c r="K81" s="210">
        <v>1952</v>
      </c>
      <c r="L81" s="46">
        <v>0.98460000000000003</v>
      </c>
      <c r="M81" s="46">
        <v>0.99590000000000001</v>
      </c>
      <c r="N81" s="47">
        <v>0.98719999999999997</v>
      </c>
      <c r="O81" s="219">
        <v>0.99639999999999995</v>
      </c>
      <c r="P81" s="226">
        <v>0.96060000000000001</v>
      </c>
    </row>
    <row r="82" spans="2:16" s="66" customFormat="1" x14ac:dyDescent="0.35">
      <c r="B82" s="205" t="s">
        <v>47</v>
      </c>
      <c r="C82" s="282" t="s">
        <v>65</v>
      </c>
      <c r="D82" s="283"/>
      <c r="E82" s="211">
        <v>216</v>
      </c>
      <c r="F82" s="59">
        <v>97.69</v>
      </c>
      <c r="G82" s="59">
        <v>98.61</v>
      </c>
      <c r="H82" s="62">
        <v>98.61</v>
      </c>
      <c r="I82" s="60">
        <v>99.07</v>
      </c>
      <c r="J82" s="228">
        <v>99.07</v>
      </c>
      <c r="K82" s="210">
        <v>188</v>
      </c>
      <c r="L82" s="184">
        <v>98.94</v>
      </c>
      <c r="M82" s="59">
        <v>99.47</v>
      </c>
      <c r="N82" s="60">
        <v>99.47</v>
      </c>
      <c r="O82" s="60">
        <v>99.47</v>
      </c>
      <c r="P82" s="228">
        <v>98.94</v>
      </c>
    </row>
    <row r="83" spans="2:16" s="66" customFormat="1" x14ac:dyDescent="0.35">
      <c r="B83" s="205" t="s">
        <v>47</v>
      </c>
      <c r="C83" s="282" t="s">
        <v>283</v>
      </c>
      <c r="D83" s="283"/>
      <c r="E83" s="211">
        <v>266</v>
      </c>
      <c r="F83" s="59">
        <v>99.25</v>
      </c>
      <c r="G83" s="59">
        <v>97.37</v>
      </c>
      <c r="H83" s="184">
        <v>100</v>
      </c>
      <c r="I83" s="62">
        <v>98.5</v>
      </c>
      <c r="J83" s="228">
        <v>95.86</v>
      </c>
      <c r="K83" s="210">
        <v>230</v>
      </c>
      <c r="L83" s="184">
        <v>100</v>
      </c>
      <c r="M83" s="59">
        <v>100</v>
      </c>
      <c r="N83" s="184">
        <v>100</v>
      </c>
      <c r="O83" s="59">
        <v>100</v>
      </c>
      <c r="P83" s="228">
        <v>98.26</v>
      </c>
    </row>
    <row r="84" spans="2:16" s="66" customFormat="1" x14ac:dyDescent="0.35">
      <c r="B84" s="241" t="s">
        <v>196</v>
      </c>
      <c r="C84" s="282" t="s">
        <v>205</v>
      </c>
      <c r="D84" s="283"/>
      <c r="E84" s="211">
        <f>IFERROR(VLOOKUP(C84,[2]RCP_REPORT_ALL_janjun18!$A$657:$G$855,2,FALSE),0)</f>
        <v>366</v>
      </c>
      <c r="F84" s="46">
        <f>IFERROR(VLOOKUP(C84,[2]RCP_REPORT_ALL_janjun18!$A$657:$G$855,3,FALSE),0)</f>
        <v>0.99729999999999996</v>
      </c>
      <c r="G84" s="46">
        <f>IFERROR(VLOOKUP(C84,[2]RCP_REPORT_ALL_janjun18!$A$657:$G$855,4,FALSE),0)</f>
        <v>0.99450000000000005</v>
      </c>
      <c r="H84" s="219">
        <f>IFERROR(VLOOKUP(C84,[2]RCP_REPORT_ALL_janjun18!$A$657:$G$855,5,FALSE),0)</f>
        <v>0.99729999999999996</v>
      </c>
      <c r="I84" s="219">
        <f>IFERROR(VLOOKUP(C84,[2]RCP_REPORT_ALL_janjun18!$A$657:$G$855,6,FALSE),0)</f>
        <v>0.99729999999999996</v>
      </c>
      <c r="J84" s="226">
        <f>IFERROR(VLOOKUP(C84,[2]RCP_REPORT_ALL_janjun18!$A$657:$G$855,7,FALSE),0)</f>
        <v>0.9617</v>
      </c>
      <c r="K84" s="210">
        <v>1119</v>
      </c>
      <c r="L84" s="46">
        <v>0.98299999999999998</v>
      </c>
      <c r="M84" s="46">
        <v>0.99370000000000003</v>
      </c>
      <c r="N84" s="47">
        <v>0.98660000000000003</v>
      </c>
      <c r="O84" s="219">
        <v>0.99819999999999998</v>
      </c>
      <c r="P84" s="227">
        <v>0.9294</v>
      </c>
    </row>
    <row r="85" spans="2:16" s="66" customFormat="1" x14ac:dyDescent="0.35">
      <c r="B85" s="241" t="s">
        <v>196</v>
      </c>
      <c r="C85" s="319" t="s">
        <v>221</v>
      </c>
      <c r="D85" s="320"/>
      <c r="E85" s="211">
        <f>IFERROR(VLOOKUP(C85,[2]RCP_REPORT_ALL_janjun18!$A$657:$G$855,2,FALSE),0)</f>
        <v>87</v>
      </c>
      <c r="F85" s="46">
        <f>IFERROR(VLOOKUP(C85,[2]RCP_REPORT_ALL_janjun18!$A$657:$G$855,3,FALSE),0)</f>
        <v>1</v>
      </c>
      <c r="G85" s="46">
        <f>IFERROR(VLOOKUP(C85,[2]RCP_REPORT_ALL_janjun18!$A$657:$G$855,4,FALSE),0)</f>
        <v>1</v>
      </c>
      <c r="H85" s="46">
        <f>IFERROR(VLOOKUP(C85,[2]RCP_REPORT_ALL_janjun18!$A$657:$G$855,5,FALSE),0)</f>
        <v>1</v>
      </c>
      <c r="I85" s="46">
        <f>IFERROR(VLOOKUP(C85,[2]RCP_REPORT_ALL_janjun18!$A$657:$G$855,6,FALSE),0)</f>
        <v>1</v>
      </c>
      <c r="J85" s="226">
        <f>IFERROR(VLOOKUP(C85,[2]RCP_REPORT_ALL_janjun18!$A$657:$G$855,7,FALSE),0)</f>
        <v>1</v>
      </c>
      <c r="K85" s="210">
        <v>367</v>
      </c>
      <c r="L85" s="46">
        <v>0.98640000000000005</v>
      </c>
      <c r="M85" s="46">
        <v>1</v>
      </c>
      <c r="N85" s="47">
        <v>0.98909999999999998</v>
      </c>
      <c r="O85" s="46">
        <v>1</v>
      </c>
      <c r="P85" s="226">
        <v>0.97550000000000003</v>
      </c>
    </row>
    <row r="86" spans="2:16" s="66" customFormat="1" x14ac:dyDescent="0.35">
      <c r="B86" s="241" t="s">
        <v>196</v>
      </c>
      <c r="C86" s="319" t="s">
        <v>224</v>
      </c>
      <c r="D86" s="320"/>
      <c r="E86" s="211">
        <f>IFERROR(VLOOKUP(C86,[2]RCP_REPORT_ALL_janjun18!$A$657:$G$855,2,FALSE),0)</f>
        <v>64</v>
      </c>
      <c r="F86" s="46">
        <f>IFERROR(VLOOKUP(C86,[2]RCP_REPORT_ALL_janjun18!$A$657:$G$855,3,FALSE),0)</f>
        <v>1</v>
      </c>
      <c r="G86" s="46">
        <f>IFERROR(VLOOKUP(C86,[2]RCP_REPORT_ALL_janjun18!$A$657:$G$855,4,FALSE),0)</f>
        <v>1</v>
      </c>
      <c r="H86" s="46">
        <f>IFERROR(VLOOKUP(C86,[2]RCP_REPORT_ALL_janjun18!$A$657:$G$855,5,FALSE),0)</f>
        <v>1</v>
      </c>
      <c r="I86" s="46">
        <f>IFERROR(VLOOKUP(C86,[2]RCP_REPORT_ALL_janjun18!$A$657:$G$855,6,FALSE),0)</f>
        <v>1</v>
      </c>
      <c r="J86" s="226">
        <f>IFERROR(VLOOKUP(C86,[2]RCP_REPORT_ALL_janjun18!$A$657:$G$855,7,FALSE),0)</f>
        <v>0.98440000000000005</v>
      </c>
      <c r="K86" s="210">
        <v>352</v>
      </c>
      <c r="L86" s="46">
        <v>0.98009999999999997</v>
      </c>
      <c r="M86" s="46">
        <v>0.98860000000000003</v>
      </c>
      <c r="N86" s="47">
        <v>0.98299999999999998</v>
      </c>
      <c r="O86" s="219">
        <v>0.99719999999999998</v>
      </c>
      <c r="P86" s="226">
        <v>0.98009999999999997</v>
      </c>
    </row>
    <row r="87" spans="2:16" s="66" customFormat="1" x14ac:dyDescent="0.35">
      <c r="B87" s="241" t="s">
        <v>196</v>
      </c>
      <c r="C87" s="319" t="s">
        <v>202</v>
      </c>
      <c r="D87" s="320"/>
      <c r="E87" s="211">
        <f>IFERROR(VLOOKUP(C87,[2]RCP_REPORT_ALL_janjun18!$A$657:$G$855,2,FALSE),0)</f>
        <v>712</v>
      </c>
      <c r="F87" s="46">
        <f>IFERROR(VLOOKUP(C87,[2]RCP_REPORT_ALL_janjun18!$A$657:$G$855,3,FALSE),0)</f>
        <v>0.99580000000000002</v>
      </c>
      <c r="G87" s="46">
        <f>IFERROR(VLOOKUP(C87,[2]RCP_REPORT_ALL_janjun18!$A$657:$G$855,4,FALSE),0)</f>
        <v>0.99439999999999995</v>
      </c>
      <c r="H87" s="219">
        <f>IFERROR(VLOOKUP(C87,[2]RCP_REPORT_ALL_janjun18!$A$657:$G$855,5,FALSE),0)</f>
        <v>0.99719999999999998</v>
      </c>
      <c r="I87" s="219">
        <f>IFERROR(VLOOKUP(C87,[2]RCP_REPORT_ALL_janjun18!$A$657:$G$855,6,FALSE),0)</f>
        <v>0.99580000000000002</v>
      </c>
      <c r="J87" s="226">
        <f>IFERROR(VLOOKUP(C87,[2]RCP_REPORT_ALL_janjun18!$A$657:$G$855,7,FALSE),0)</f>
        <v>0.99719999999999998</v>
      </c>
      <c r="K87" s="210">
        <v>1998</v>
      </c>
      <c r="L87" s="46">
        <v>0.98799999999999999</v>
      </c>
      <c r="M87" s="46">
        <v>0.99</v>
      </c>
      <c r="N87" s="47">
        <v>0.98950000000000005</v>
      </c>
      <c r="O87" s="219">
        <v>0.99150000000000005</v>
      </c>
      <c r="P87" s="226">
        <v>0.97950000000000004</v>
      </c>
    </row>
    <row r="88" spans="2:16" s="66" customFormat="1" x14ac:dyDescent="0.35">
      <c r="B88" s="241" t="s">
        <v>196</v>
      </c>
      <c r="C88" s="319" t="s">
        <v>225</v>
      </c>
      <c r="D88" s="320"/>
      <c r="E88" s="211">
        <f>IFERROR(VLOOKUP(C88,[2]RCP_REPORT_ALL_janjun18!$A$657:$G$855,2,FALSE),0)</f>
        <v>75</v>
      </c>
      <c r="F88" s="46">
        <f>IFERROR(VLOOKUP(C88,[2]RCP_REPORT_ALL_janjun18!$A$657:$G$855,3,FALSE),0)</f>
        <v>0.98670000000000002</v>
      </c>
      <c r="G88" s="46">
        <f>IFERROR(VLOOKUP(C88,[2]RCP_REPORT_ALL_janjun18!$A$657:$G$855,4,FALSE),0)</f>
        <v>0.98670000000000002</v>
      </c>
      <c r="H88" s="47">
        <f>IFERROR(VLOOKUP(C88,[2]RCP_REPORT_ALL_janjun18!$A$657:$G$855,5,FALSE),0)</f>
        <v>0.98670000000000002</v>
      </c>
      <c r="I88" s="47">
        <f>IFERROR(VLOOKUP(C88,[2]RCP_REPORT_ALL_janjun18!$A$657:$G$855,6,FALSE),0)</f>
        <v>0.98670000000000002</v>
      </c>
      <c r="J88" s="226">
        <f>IFERROR(VLOOKUP(C88,[2]RCP_REPORT_ALL_janjun18!$A$657:$G$855,7,FALSE),0)</f>
        <v>0.97330000000000005</v>
      </c>
      <c r="K88" s="210">
        <v>317</v>
      </c>
      <c r="L88" s="46">
        <v>0.97789999999999999</v>
      </c>
      <c r="M88" s="46">
        <v>0.96850000000000003</v>
      </c>
      <c r="N88" s="47">
        <v>0.97789999999999999</v>
      </c>
      <c r="O88" s="47">
        <v>0.9748</v>
      </c>
      <c r="P88" s="226">
        <v>0.98109999999999997</v>
      </c>
    </row>
    <row r="89" spans="2:16" s="66" customFormat="1" x14ac:dyDescent="0.35">
      <c r="B89" s="241" t="s">
        <v>196</v>
      </c>
      <c r="C89" s="319" t="s">
        <v>216</v>
      </c>
      <c r="D89" s="320"/>
      <c r="E89" s="211">
        <f>IFERROR(VLOOKUP(C89,[2]RCP_REPORT_ALL_janjun18!$A$657:$G$855,2,FALSE),0)</f>
        <v>111</v>
      </c>
      <c r="F89" s="46">
        <f>IFERROR(VLOOKUP(C89,[2]RCP_REPORT_ALL_janjun18!$A$657:$G$855,3,FALSE),0)</f>
        <v>1</v>
      </c>
      <c r="G89" s="46">
        <f>IFERROR(VLOOKUP(C89,[2]RCP_REPORT_ALL_janjun18!$A$657:$G$855,4,FALSE),0)</f>
        <v>1</v>
      </c>
      <c r="H89" s="46">
        <f>IFERROR(VLOOKUP(C89,[2]RCP_REPORT_ALL_janjun18!$A$657:$G$855,5,FALSE),0)</f>
        <v>1</v>
      </c>
      <c r="I89" s="46">
        <f>IFERROR(VLOOKUP(C89,[2]RCP_REPORT_ALL_janjun18!$A$657:$G$855,6,FALSE),0)</f>
        <v>1</v>
      </c>
      <c r="J89" s="226">
        <f>IFERROR(VLOOKUP(C89,[2]RCP_REPORT_ALL_janjun18!$A$657:$G$855,7,FALSE),0)</f>
        <v>0.99099999999999999</v>
      </c>
      <c r="K89" s="210">
        <v>467</v>
      </c>
      <c r="L89" s="46">
        <v>0.99790000000000001</v>
      </c>
      <c r="M89" s="46">
        <v>0.96150000000000002</v>
      </c>
      <c r="N89" s="219">
        <v>0.99790000000000001</v>
      </c>
      <c r="O89" s="47">
        <v>0.98499999999999999</v>
      </c>
      <c r="P89" s="227">
        <v>0.92290000000000005</v>
      </c>
    </row>
    <row r="90" spans="2:16" s="66" customFormat="1" x14ac:dyDescent="0.35">
      <c r="B90" s="241" t="s">
        <v>44</v>
      </c>
      <c r="C90" s="282" t="s">
        <v>50</v>
      </c>
      <c r="D90" s="283"/>
      <c r="E90" s="211">
        <v>470</v>
      </c>
      <c r="F90" s="216">
        <v>1</v>
      </c>
      <c r="G90" s="216">
        <v>0.99780000000000002</v>
      </c>
      <c r="H90" s="46">
        <v>1</v>
      </c>
      <c r="I90" s="46">
        <v>1</v>
      </c>
      <c r="J90" s="226">
        <v>0.99780000000000002</v>
      </c>
      <c r="K90" s="210">
        <v>396</v>
      </c>
      <c r="L90" s="46">
        <v>0.98229999999999995</v>
      </c>
      <c r="M90" s="46">
        <v>0.98480000000000001</v>
      </c>
      <c r="N90" s="47">
        <v>0.98740000000000006</v>
      </c>
      <c r="O90" s="47">
        <v>0.98480000000000001</v>
      </c>
      <c r="P90" s="226">
        <v>0.99239999999999995</v>
      </c>
    </row>
    <row r="91" spans="2:16" s="66" customFormat="1" x14ac:dyDescent="0.35">
      <c r="B91" s="205" t="s">
        <v>48</v>
      </c>
      <c r="C91" s="282" t="s">
        <v>119</v>
      </c>
      <c r="D91" s="283"/>
      <c r="E91" s="211">
        <v>250</v>
      </c>
      <c r="F91" s="59">
        <v>96</v>
      </c>
      <c r="G91" s="62">
        <v>94</v>
      </c>
      <c r="H91" s="62">
        <v>96.8</v>
      </c>
      <c r="I91" s="62">
        <v>95.2</v>
      </c>
      <c r="J91" s="81">
        <v>93.2</v>
      </c>
      <c r="K91" s="210">
        <v>387</v>
      </c>
      <c r="L91" s="220">
        <v>99.74</v>
      </c>
      <c r="M91" s="59">
        <v>99.22</v>
      </c>
      <c r="N91" s="59">
        <v>100</v>
      </c>
      <c r="O91" s="60">
        <v>99.74</v>
      </c>
      <c r="P91" s="228">
        <v>98.71</v>
      </c>
    </row>
    <row r="92" spans="2:16" s="66" customFormat="1" x14ac:dyDescent="0.35">
      <c r="B92" s="241" t="s">
        <v>196</v>
      </c>
      <c r="C92" s="282" t="s">
        <v>211</v>
      </c>
      <c r="D92" s="283"/>
      <c r="E92" s="211">
        <f>IFERROR(VLOOKUP(C92,[2]RCP_REPORT_ALL_janjun18!$A$657:$G$855,2,FALSE),0)</f>
        <v>131</v>
      </c>
      <c r="F92" s="46">
        <f>IFERROR(VLOOKUP(C92,[2]RCP_REPORT_ALL_janjun18!$A$657:$G$855,3,FALSE),0)</f>
        <v>0.97709999999999997</v>
      </c>
      <c r="G92" s="46">
        <f>IFERROR(VLOOKUP(C92,[2]RCP_REPORT_ALL_janjun18!$A$657:$G$855,4,FALSE),0)</f>
        <v>0.98470000000000002</v>
      </c>
      <c r="H92" s="47">
        <f>IFERROR(VLOOKUP(C92,[2]RCP_REPORT_ALL_janjun18!$A$657:$G$855,5,FALSE),0)</f>
        <v>0.97709999999999997</v>
      </c>
      <c r="I92" s="219">
        <f>IFERROR(VLOOKUP(C92,[2]RCP_REPORT_ALL_janjun18!$A$657:$G$855,6,FALSE),0)</f>
        <v>0.99239999999999995</v>
      </c>
      <c r="J92" s="227">
        <f>IFERROR(VLOOKUP(C92,[2]RCP_REPORT_ALL_janjun18!$A$657:$G$855,7,FALSE),0)</f>
        <v>0.93130000000000002</v>
      </c>
      <c r="K92" s="210">
        <v>764</v>
      </c>
      <c r="L92" s="46">
        <v>0.9869</v>
      </c>
      <c r="M92" s="46">
        <v>0.99609999999999999</v>
      </c>
      <c r="N92" s="219">
        <v>0.99080000000000001</v>
      </c>
      <c r="O92" s="219">
        <v>0.99739999999999995</v>
      </c>
      <c r="P92" s="226">
        <v>0.95420000000000005</v>
      </c>
    </row>
    <row r="93" spans="2:16" s="66" customFormat="1" x14ac:dyDescent="0.35">
      <c r="B93" s="241" t="s">
        <v>196</v>
      </c>
      <c r="C93" s="282" t="s">
        <v>226</v>
      </c>
      <c r="D93" s="283"/>
      <c r="E93" s="211">
        <f>IFERROR(VLOOKUP(C93,[2]RCP_REPORT_ALL_janjun18!$A$657:$G$855,2,FALSE),0)</f>
        <v>87</v>
      </c>
      <c r="F93" s="46">
        <f>IFERROR(VLOOKUP(C93,[2]RCP_REPORT_ALL_janjun18!$A$657:$G$855,3,FALSE),0)</f>
        <v>1</v>
      </c>
      <c r="G93" s="46">
        <f>IFERROR(VLOOKUP(C93,[2]RCP_REPORT_ALL_janjun18!$A$657:$G$855,4,FALSE),0)</f>
        <v>1</v>
      </c>
      <c r="H93" s="46">
        <f>IFERROR(VLOOKUP(C93,[2]RCP_REPORT_ALL_janjun18!$A$657:$G$855,5,FALSE),0)</f>
        <v>1</v>
      </c>
      <c r="I93" s="46">
        <f>IFERROR(VLOOKUP(C93,[2]RCP_REPORT_ALL_janjun18!$A$657:$G$855,6,FALSE),0)</f>
        <v>1</v>
      </c>
      <c r="J93" s="226">
        <f>IFERROR(VLOOKUP(C93,[2]RCP_REPORT_ALL_janjun18!$A$657:$G$855,7,FALSE),0)</f>
        <v>0.98850000000000005</v>
      </c>
      <c r="K93" s="210">
        <v>302</v>
      </c>
      <c r="L93" s="46">
        <v>0.9768</v>
      </c>
      <c r="M93" s="46">
        <v>0.9768</v>
      </c>
      <c r="N93" s="47">
        <v>0.98009999999999997</v>
      </c>
      <c r="O93" s="47">
        <v>0.9768</v>
      </c>
      <c r="P93" s="226">
        <v>0.96360000000000001</v>
      </c>
    </row>
    <row r="94" spans="2:16" s="66" customFormat="1" x14ac:dyDescent="0.35">
      <c r="B94" s="241" t="s">
        <v>196</v>
      </c>
      <c r="C94" s="282" t="s">
        <v>227</v>
      </c>
      <c r="D94" s="283"/>
      <c r="E94" s="211">
        <f>IFERROR(VLOOKUP(C94,[2]RCP_REPORT_ALL_janjun18!$A$657:$G$855,2,FALSE),0)</f>
        <v>36</v>
      </c>
      <c r="F94" s="46">
        <f>IFERROR(VLOOKUP(C94,[2]RCP_REPORT_ALL_janjun18!$A$657:$G$855,3,FALSE),0)</f>
        <v>1</v>
      </c>
      <c r="G94" s="46">
        <f>IFERROR(VLOOKUP(C94,[2]RCP_REPORT_ALL_janjun18!$A$657:$G$855,4,FALSE),0)</f>
        <v>1</v>
      </c>
      <c r="H94" s="46">
        <f>IFERROR(VLOOKUP(C94,[2]RCP_REPORT_ALL_janjun18!$A$657:$G$855,5,FALSE),0)</f>
        <v>1</v>
      </c>
      <c r="I94" s="46">
        <f>IFERROR(VLOOKUP(C94,[2]RCP_REPORT_ALL_janjun18!$A$657:$G$855,6,FALSE),0)</f>
        <v>1</v>
      </c>
      <c r="J94" s="226">
        <f>IFERROR(VLOOKUP(C94,[2]RCP_REPORT_ALL_janjun18!$A$657:$G$855,7,FALSE),0)</f>
        <v>0.97219999999999995</v>
      </c>
      <c r="K94" s="210">
        <v>254</v>
      </c>
      <c r="L94" s="46">
        <v>0.97640000000000005</v>
      </c>
      <c r="M94" s="46">
        <v>0.98429999999999995</v>
      </c>
      <c r="N94" s="47">
        <v>0.98029999999999995</v>
      </c>
      <c r="O94" s="47">
        <v>0.98429999999999995</v>
      </c>
      <c r="P94" s="227">
        <v>0.92520000000000002</v>
      </c>
    </row>
    <row r="95" spans="2:16" s="66" customFormat="1" x14ac:dyDescent="0.35">
      <c r="B95" s="241" t="s">
        <v>196</v>
      </c>
      <c r="C95" s="319" t="s">
        <v>68</v>
      </c>
      <c r="D95" s="320"/>
      <c r="E95" s="211">
        <f>IFERROR(VLOOKUP(C95,[2]RCP_REPORT_ALL_janjun18!$A$657:$G$855,2,FALSE),0)</f>
        <v>186</v>
      </c>
      <c r="F95" s="46">
        <f>IFERROR(VLOOKUP(C95,[2]RCP_REPORT_ALL_janjun18!$A$657:$G$855,3,FALSE),0)</f>
        <v>0.98919999999999997</v>
      </c>
      <c r="G95" s="46">
        <f>IFERROR(VLOOKUP(C95,[2]RCP_REPORT_ALL_janjun18!$A$657:$G$855,4,FALSE),0)</f>
        <v>1</v>
      </c>
      <c r="H95" s="47">
        <f>IFERROR(VLOOKUP(C95,[2]RCP_REPORT_ALL_janjun18!$A$657:$G$855,5,FALSE),0)</f>
        <v>0.98919999999999997</v>
      </c>
      <c r="I95" s="46">
        <f>IFERROR(VLOOKUP(C95,[2]RCP_REPORT_ALL_janjun18!$A$657:$G$855,6,FALSE),0)</f>
        <v>1</v>
      </c>
      <c r="J95" s="227">
        <f>IFERROR(VLOOKUP(C95,[2]RCP_REPORT_ALL_janjun18!$A$657:$G$855,7,FALSE),0)</f>
        <v>0.92469999999999997</v>
      </c>
      <c r="K95" s="210">
        <v>732</v>
      </c>
      <c r="L95" s="46">
        <v>0.97809999999999997</v>
      </c>
      <c r="M95" s="46">
        <v>0.97950000000000004</v>
      </c>
      <c r="N95" s="47">
        <v>0.98089999999999999</v>
      </c>
      <c r="O95" s="47">
        <v>0.98499999999999999</v>
      </c>
      <c r="P95" s="226">
        <v>0.9536</v>
      </c>
    </row>
    <row r="96" spans="2:16" s="66" customFormat="1" x14ac:dyDescent="0.35">
      <c r="B96" s="205" t="s">
        <v>47</v>
      </c>
      <c r="C96" s="319" t="s">
        <v>68</v>
      </c>
      <c r="D96" s="320"/>
      <c r="E96" s="211">
        <v>413</v>
      </c>
      <c r="F96" s="59">
        <v>99.03</v>
      </c>
      <c r="G96" s="59">
        <v>99.03</v>
      </c>
      <c r="H96" s="60">
        <v>99.27</v>
      </c>
      <c r="I96" s="60">
        <v>99.27</v>
      </c>
      <c r="J96" s="228">
        <v>97.82</v>
      </c>
      <c r="K96" s="210">
        <v>402</v>
      </c>
      <c r="L96" s="184">
        <v>97.01</v>
      </c>
      <c r="M96" s="59">
        <v>98.26</v>
      </c>
      <c r="N96" s="62">
        <v>98.26</v>
      </c>
      <c r="O96" s="62">
        <v>98.76</v>
      </c>
      <c r="P96" s="228">
        <v>97.76</v>
      </c>
    </row>
    <row r="97" spans="2:16" s="66" customFormat="1" x14ac:dyDescent="0.35">
      <c r="B97" s="241" t="s">
        <v>196</v>
      </c>
      <c r="C97" s="319" t="s">
        <v>223</v>
      </c>
      <c r="D97" s="320"/>
      <c r="E97" s="211">
        <f>IFERROR(VLOOKUP(C97,[2]RCP_REPORT_ALL_janjun18!$A$657:$G$855,2,FALSE),0)</f>
        <v>404</v>
      </c>
      <c r="F97" s="46">
        <f>IFERROR(VLOOKUP(C97,[2]RCP_REPORT_ALL_janjun18!$A$657:$G$855,3,FALSE),0)</f>
        <v>1</v>
      </c>
      <c r="G97" s="46">
        <f>IFERROR(VLOOKUP(C97,[2]RCP_REPORT_ALL_janjun18!$A$657:$G$855,4,FALSE),0)</f>
        <v>1</v>
      </c>
      <c r="H97" s="46">
        <f>IFERROR(VLOOKUP(C97,[2]RCP_REPORT_ALL_janjun18!$A$657:$G$855,5,FALSE),0)</f>
        <v>1</v>
      </c>
      <c r="I97" s="46">
        <f>IFERROR(VLOOKUP(C97,[2]RCP_REPORT_ALL_janjun18!$A$657:$G$855,6,FALSE),0)</f>
        <v>1</v>
      </c>
      <c r="J97" s="226">
        <f>IFERROR(VLOOKUP(C97,[2]RCP_REPORT_ALL_janjun18!$A$657:$G$855,7,FALSE),0)</f>
        <v>0.995</v>
      </c>
      <c r="K97" s="210">
        <v>358</v>
      </c>
      <c r="L97" s="46">
        <v>0.98880000000000001</v>
      </c>
      <c r="M97" s="46">
        <v>0.99719999999999998</v>
      </c>
      <c r="N97" s="47">
        <v>0.98880000000000001</v>
      </c>
      <c r="O97" s="219">
        <v>0.99719999999999998</v>
      </c>
      <c r="P97" s="226">
        <v>0.97489999999999999</v>
      </c>
    </row>
    <row r="98" spans="2:16" s="66" customFormat="1" x14ac:dyDescent="0.35">
      <c r="B98" s="241" t="s">
        <v>196</v>
      </c>
      <c r="C98" s="282" t="s">
        <v>215</v>
      </c>
      <c r="D98" s="283"/>
      <c r="E98" s="211">
        <f>IFERROR(VLOOKUP(C98,[2]RCP_REPORT_ALL_janjun18!$A$657:$G$855,2,FALSE),0)</f>
        <v>106</v>
      </c>
      <c r="F98" s="46">
        <f>IFERROR(VLOOKUP(C98,[2]RCP_REPORT_ALL_janjun18!$A$657:$G$855,3,FALSE),0)</f>
        <v>1</v>
      </c>
      <c r="G98" s="46">
        <f>IFERROR(VLOOKUP(C98,[2]RCP_REPORT_ALL_janjun18!$A$657:$G$855,4,FALSE),0)</f>
        <v>1</v>
      </c>
      <c r="H98" s="46">
        <f>IFERROR(VLOOKUP(C98,[2]RCP_REPORT_ALL_janjun18!$A$657:$G$855,5,FALSE),0)</f>
        <v>1</v>
      </c>
      <c r="I98" s="46">
        <f>IFERROR(VLOOKUP(C98,[2]RCP_REPORT_ALL_janjun18!$A$657:$G$855,6,FALSE),0)</f>
        <v>1</v>
      </c>
      <c r="J98" s="226">
        <f>IFERROR(VLOOKUP(C98,[2]RCP_REPORT_ALL_janjun18!$A$657:$G$855,7,FALSE),0)</f>
        <v>0.97170000000000001</v>
      </c>
      <c r="K98" s="210">
        <v>479</v>
      </c>
      <c r="L98" s="46">
        <v>0.98119999999999996</v>
      </c>
      <c r="M98" s="46">
        <v>1</v>
      </c>
      <c r="N98" s="47">
        <v>0.98540000000000005</v>
      </c>
      <c r="O98" s="46">
        <v>1</v>
      </c>
      <c r="P98" s="226">
        <v>0.95820000000000005</v>
      </c>
    </row>
    <row r="99" spans="2:16" s="66" customFormat="1" x14ac:dyDescent="0.35">
      <c r="B99" s="241" t="s">
        <v>196</v>
      </c>
      <c r="C99" s="282" t="s">
        <v>75</v>
      </c>
      <c r="D99" s="283"/>
      <c r="E99" s="211">
        <f>IFERROR(VLOOKUP(C99,[2]RCP_REPORT_ALL_janjun18!$A$657:$G$855,2,FALSE),0)</f>
        <v>718</v>
      </c>
      <c r="F99" s="46">
        <f>IFERROR(VLOOKUP(C99,[2]RCP_REPORT_ALL_janjun18!$A$657:$G$855,3,FALSE),0)</f>
        <v>0.99029999999999996</v>
      </c>
      <c r="G99" s="46">
        <f>IFERROR(VLOOKUP(C99,[2]RCP_REPORT_ALL_janjun18!$A$657:$G$855,4,FALSE),0)</f>
        <v>0.99160000000000004</v>
      </c>
      <c r="H99" s="219">
        <f>IFERROR(VLOOKUP(C99,[2]RCP_REPORT_ALL_janjun18!$A$657:$G$855,5,FALSE),0)</f>
        <v>0.99160000000000004</v>
      </c>
      <c r="I99" s="219">
        <f>IFERROR(VLOOKUP(C99,[2]RCP_REPORT_ALL_janjun18!$A$657:$G$855,6,FALSE),0)</f>
        <v>0.99160000000000004</v>
      </c>
      <c r="J99" s="226">
        <f>IFERROR(VLOOKUP(C99,[2]RCP_REPORT_ALL_janjun18!$A$657:$G$855,7,FALSE),0)</f>
        <v>0.97770000000000001</v>
      </c>
      <c r="K99" s="210">
        <v>2551</v>
      </c>
      <c r="L99" s="46">
        <v>0.98509999999999998</v>
      </c>
      <c r="M99" s="46">
        <v>0.99370000000000003</v>
      </c>
      <c r="N99" s="47">
        <v>0.98819999999999997</v>
      </c>
      <c r="O99" s="219">
        <v>0.99409999999999998</v>
      </c>
      <c r="P99" s="226">
        <v>0.95960000000000001</v>
      </c>
    </row>
    <row r="100" spans="2:16" s="66" customFormat="1" x14ac:dyDescent="0.35">
      <c r="B100" s="205" t="s">
        <v>47</v>
      </c>
      <c r="C100" s="282" t="s">
        <v>284</v>
      </c>
      <c r="D100" s="283"/>
      <c r="E100" s="211">
        <v>598</v>
      </c>
      <c r="F100" s="59">
        <v>98.49</v>
      </c>
      <c r="G100" s="59">
        <v>98.33</v>
      </c>
      <c r="H100" s="60">
        <v>99.33</v>
      </c>
      <c r="I100" s="62">
        <v>98.49</v>
      </c>
      <c r="J100" s="81">
        <v>94.65</v>
      </c>
      <c r="K100" s="210">
        <v>691</v>
      </c>
      <c r="L100" s="184">
        <v>99.13</v>
      </c>
      <c r="M100" s="59">
        <v>98.84</v>
      </c>
      <c r="N100" s="60">
        <v>99.42</v>
      </c>
      <c r="O100" s="60">
        <v>99.28</v>
      </c>
      <c r="P100" s="228">
        <v>96.38</v>
      </c>
    </row>
    <row r="101" spans="2:16" s="66" customFormat="1" x14ac:dyDescent="0.35">
      <c r="B101" s="205" t="s">
        <v>48</v>
      </c>
      <c r="C101" s="319" t="s">
        <v>285</v>
      </c>
      <c r="D101" s="320"/>
      <c r="E101" s="211">
        <v>712</v>
      </c>
      <c r="F101" s="59">
        <v>95.37</v>
      </c>
      <c r="G101" s="62">
        <v>93.96</v>
      </c>
      <c r="H101" s="62">
        <v>96.35</v>
      </c>
      <c r="I101" s="62">
        <v>95.93</v>
      </c>
      <c r="J101" s="81">
        <v>94.24</v>
      </c>
      <c r="K101" s="210">
        <v>757</v>
      </c>
      <c r="L101" s="220">
        <v>97.49</v>
      </c>
      <c r="M101" s="59">
        <v>96.7</v>
      </c>
      <c r="N101" s="62">
        <v>98.15</v>
      </c>
      <c r="O101" s="62">
        <v>97.89</v>
      </c>
      <c r="P101" s="228">
        <v>96.7</v>
      </c>
    </row>
    <row r="102" spans="2:16" s="66" customFormat="1" x14ac:dyDescent="0.35">
      <c r="B102" s="205" t="s">
        <v>48</v>
      </c>
      <c r="C102" s="282" t="s">
        <v>291</v>
      </c>
      <c r="D102" s="283"/>
      <c r="E102" s="211">
        <v>1111</v>
      </c>
      <c r="F102" s="59">
        <v>97.21</v>
      </c>
      <c r="G102" s="59">
        <v>96.85</v>
      </c>
      <c r="H102" s="62">
        <v>98.2</v>
      </c>
      <c r="I102" s="62">
        <v>97.93</v>
      </c>
      <c r="J102" s="244">
        <v>96.58</v>
      </c>
      <c r="K102" s="210">
        <v>305</v>
      </c>
      <c r="L102" s="220">
        <v>98.69</v>
      </c>
      <c r="M102" s="59">
        <v>99.02</v>
      </c>
      <c r="N102" s="60">
        <v>99.34</v>
      </c>
      <c r="O102" s="60">
        <v>99.02</v>
      </c>
      <c r="P102" s="228">
        <v>98.03</v>
      </c>
    </row>
    <row r="103" spans="2:16" s="66" customFormat="1" x14ac:dyDescent="0.35">
      <c r="B103" s="241" t="s">
        <v>196</v>
      </c>
      <c r="C103" s="282" t="s">
        <v>231</v>
      </c>
      <c r="D103" s="283"/>
      <c r="E103" s="211">
        <f>IFERROR(VLOOKUP(C103,[2]RCP_REPORT_ALL_janjun18!$A$657:$G$855,2,FALSE),0)</f>
        <v>340</v>
      </c>
      <c r="F103" s="46">
        <f>IFERROR(VLOOKUP(C103,[2]RCP_REPORT_ALL_janjun18!$A$657:$G$855,3,FALSE),0)</f>
        <v>0.98819999999999997</v>
      </c>
      <c r="G103" s="46">
        <f>IFERROR(VLOOKUP(C103,[2]RCP_REPORT_ALL_janjun18!$A$657:$G$855,4,FALSE),0)</f>
        <v>1</v>
      </c>
      <c r="H103" s="47">
        <f>IFERROR(VLOOKUP(C103,[2]RCP_REPORT_ALL_janjun18!$A$657:$G$855,5,FALSE),0)</f>
        <v>0.98819999999999997</v>
      </c>
      <c r="I103" s="46">
        <f>IFERROR(VLOOKUP(C103,[2]RCP_REPORT_ALL_janjun18!$A$657:$G$855,6,FALSE),0)</f>
        <v>1</v>
      </c>
      <c r="J103" s="227">
        <f>IFERROR(VLOOKUP(C103,[2]RCP_REPORT_ALL_janjun18!$A$657:$G$855,7,FALSE),0)</f>
        <v>0.94410000000000005</v>
      </c>
      <c r="K103" s="210">
        <v>1071</v>
      </c>
      <c r="L103" s="46">
        <v>0.98319999999999996</v>
      </c>
      <c r="M103" s="46">
        <v>0.99629999999999996</v>
      </c>
      <c r="N103" s="47">
        <v>0.9869</v>
      </c>
      <c r="O103" s="219">
        <v>0.99629999999999996</v>
      </c>
      <c r="P103" s="226">
        <v>0.9486</v>
      </c>
    </row>
    <row r="104" spans="2:16" s="66" customFormat="1" x14ac:dyDescent="0.35">
      <c r="B104" s="241" t="s">
        <v>196</v>
      </c>
      <c r="C104" s="282" t="s">
        <v>232</v>
      </c>
      <c r="D104" s="283"/>
      <c r="E104" s="211">
        <f>IFERROR(VLOOKUP(C104,[2]RCP_REPORT_ALL_janjun18!$A$657:$G$855,2,FALSE),0)</f>
        <v>145</v>
      </c>
      <c r="F104" s="46">
        <f>IFERROR(VLOOKUP(C104,[2]RCP_REPORT_ALL_janjun18!$A$657:$G$855,3,FALSE),0)</f>
        <v>0.99309999999999998</v>
      </c>
      <c r="G104" s="46">
        <f>IFERROR(VLOOKUP(C104,[2]RCP_REPORT_ALL_janjun18!$A$657:$G$855,4,FALSE),0)</f>
        <v>1</v>
      </c>
      <c r="H104" s="219">
        <f>IFERROR(VLOOKUP(C104,[2]RCP_REPORT_ALL_janjun18!$A$657:$G$855,5,FALSE),0)</f>
        <v>0.99309999999999998</v>
      </c>
      <c r="I104" s="46">
        <f>IFERROR(VLOOKUP(C104,[2]RCP_REPORT_ALL_janjun18!$A$657:$G$855,6,FALSE),0)</f>
        <v>1</v>
      </c>
      <c r="J104" s="226">
        <f>IFERROR(VLOOKUP(C104,[2]RCP_REPORT_ALL_janjun18!$A$657:$G$855,7,FALSE),0)</f>
        <v>0.97929999999999995</v>
      </c>
      <c r="K104" s="210">
        <v>368</v>
      </c>
      <c r="L104" s="46">
        <v>0.98909999999999998</v>
      </c>
      <c r="M104" s="46">
        <v>1</v>
      </c>
      <c r="N104" s="47">
        <v>0.98909999999999998</v>
      </c>
      <c r="O104" s="46">
        <v>1</v>
      </c>
      <c r="P104" s="226">
        <v>0.95650000000000002</v>
      </c>
    </row>
    <row r="105" spans="2:16" s="66" customFormat="1" x14ac:dyDescent="0.35">
      <c r="B105" s="241" t="s">
        <v>196</v>
      </c>
      <c r="C105" s="282" t="s">
        <v>229</v>
      </c>
      <c r="D105" s="283"/>
      <c r="E105" s="211">
        <f>IFERROR(VLOOKUP(C105,[2]RCP_REPORT_ALL_janjun18!$A$657:$G$855,2,FALSE),0)</f>
        <v>74</v>
      </c>
      <c r="F105" s="46">
        <f>IFERROR(VLOOKUP(C105,[2]RCP_REPORT_ALL_janjun18!$A$657:$G$855,3,FALSE),0)</f>
        <v>0.98650000000000004</v>
      </c>
      <c r="G105" s="46">
        <f>IFERROR(VLOOKUP(C105,[2]RCP_REPORT_ALL_janjun18!$A$657:$G$855,4,FALSE),0)</f>
        <v>1</v>
      </c>
      <c r="H105" s="47">
        <f>IFERROR(VLOOKUP(C105,[2]RCP_REPORT_ALL_janjun18!$A$657:$G$855,5,FALSE),0)</f>
        <v>0.98650000000000004</v>
      </c>
      <c r="I105" s="46">
        <f>IFERROR(VLOOKUP(C105,[2]RCP_REPORT_ALL_janjun18!$A$657:$G$855,6,FALSE),0)</f>
        <v>1</v>
      </c>
      <c r="J105" s="227">
        <f>IFERROR(VLOOKUP(C105,[2]RCP_REPORT_ALL_janjun18!$A$657:$G$855,7,FALSE),0)</f>
        <v>0.93240000000000001</v>
      </c>
      <c r="K105" s="210">
        <v>206</v>
      </c>
      <c r="L105" s="46">
        <v>0.98060000000000003</v>
      </c>
      <c r="M105" s="46">
        <v>1</v>
      </c>
      <c r="N105" s="47">
        <v>0.98540000000000005</v>
      </c>
      <c r="O105" s="46">
        <v>1</v>
      </c>
      <c r="P105" s="227">
        <v>0.93200000000000005</v>
      </c>
    </row>
    <row r="106" spans="2:16" s="66" customFormat="1" x14ac:dyDescent="0.35">
      <c r="B106" s="241" t="s">
        <v>196</v>
      </c>
      <c r="C106" s="282" t="s">
        <v>210</v>
      </c>
      <c r="D106" s="283"/>
      <c r="E106" s="211">
        <f>IFERROR(VLOOKUP(C106,[2]RCP_REPORT_ALL_janjun18!$A$657:$G$855,2,FALSE),0)</f>
        <v>820</v>
      </c>
      <c r="F106" s="46">
        <f>IFERROR(VLOOKUP(C106,[2]RCP_REPORT_ALL_janjun18!$A$657:$G$855,3,FALSE),0)</f>
        <v>0.99629999999999996</v>
      </c>
      <c r="G106" s="46">
        <f>IFERROR(VLOOKUP(C106,[2]RCP_REPORT_ALL_janjun18!$A$657:$G$855,4,FALSE),0)</f>
        <v>0.99629999999999996</v>
      </c>
      <c r="H106" s="219">
        <f>IFERROR(VLOOKUP(C106,[2]RCP_REPORT_ALL_janjun18!$A$657:$G$855,5,FALSE),0)</f>
        <v>0.99629999999999996</v>
      </c>
      <c r="I106" s="46">
        <f>IFERROR(VLOOKUP(C106,[2]RCP_REPORT_ALL_janjun18!$A$657:$G$855,6,FALSE),0)</f>
        <v>1</v>
      </c>
      <c r="J106" s="226">
        <f>IFERROR(VLOOKUP(C106,[2]RCP_REPORT_ALL_janjun18!$A$657:$G$855,7,FALSE),0)</f>
        <v>0.9768</v>
      </c>
      <c r="K106" s="210">
        <v>952</v>
      </c>
      <c r="L106" s="46">
        <v>0.99470000000000003</v>
      </c>
      <c r="M106" s="46">
        <v>0.97899999999999998</v>
      </c>
      <c r="N106" s="219">
        <v>0.99580000000000002</v>
      </c>
      <c r="O106" s="47">
        <v>0.98740000000000006</v>
      </c>
      <c r="P106" s="226">
        <v>0.95899999999999996</v>
      </c>
    </row>
    <row r="107" spans="2:16" s="66" customFormat="1" x14ac:dyDescent="0.35">
      <c r="B107" s="205" t="s">
        <v>48</v>
      </c>
      <c r="C107" s="282" t="s">
        <v>292</v>
      </c>
      <c r="D107" s="283"/>
      <c r="E107" s="211">
        <v>629</v>
      </c>
      <c r="F107" s="59">
        <v>99.84</v>
      </c>
      <c r="G107" s="59">
        <v>99.68</v>
      </c>
      <c r="H107" s="60">
        <v>99.84</v>
      </c>
      <c r="I107" s="60">
        <v>99.84</v>
      </c>
      <c r="J107" s="244">
        <v>99.05</v>
      </c>
      <c r="K107" s="210">
        <v>484</v>
      </c>
      <c r="L107" s="220">
        <v>98.76</v>
      </c>
      <c r="M107" s="59">
        <v>99.17</v>
      </c>
      <c r="N107" s="62">
        <v>98.97</v>
      </c>
      <c r="O107" s="60">
        <v>99.38</v>
      </c>
      <c r="P107" s="228">
        <v>98.97</v>
      </c>
    </row>
    <row r="108" spans="2:16" x14ac:dyDescent="0.35">
      <c r="B108" s="205" t="s">
        <v>47</v>
      </c>
      <c r="C108" s="319" t="s">
        <v>286</v>
      </c>
      <c r="D108" s="320"/>
      <c r="E108" s="211">
        <v>919</v>
      </c>
      <c r="F108" s="59">
        <v>98.15</v>
      </c>
      <c r="G108" s="59">
        <v>98.59</v>
      </c>
      <c r="H108" s="62">
        <v>98.48</v>
      </c>
      <c r="I108" s="62">
        <v>98.69</v>
      </c>
      <c r="J108" s="228">
        <v>98.37</v>
      </c>
      <c r="K108" s="210">
        <v>810</v>
      </c>
      <c r="L108" s="184">
        <v>98.15</v>
      </c>
      <c r="M108" s="59">
        <v>98.52</v>
      </c>
      <c r="N108" s="62">
        <v>98.64</v>
      </c>
      <c r="O108" s="62">
        <v>98.64</v>
      </c>
      <c r="P108" s="228">
        <v>97.9</v>
      </c>
    </row>
    <row r="109" spans="2:16" x14ac:dyDescent="0.35">
      <c r="B109" s="205" t="s">
        <v>47</v>
      </c>
      <c r="C109" s="319" t="s">
        <v>287</v>
      </c>
      <c r="D109" s="320"/>
      <c r="E109" s="211">
        <v>456</v>
      </c>
      <c r="F109" s="59">
        <v>99.34</v>
      </c>
      <c r="G109" s="59">
        <v>98.68</v>
      </c>
      <c r="H109" s="60">
        <v>99.34</v>
      </c>
      <c r="I109" s="60">
        <v>99.12</v>
      </c>
      <c r="J109" s="228">
        <v>98.68</v>
      </c>
      <c r="K109" s="210">
        <v>493</v>
      </c>
      <c r="L109" s="184">
        <v>98.78</v>
      </c>
      <c r="M109" s="59">
        <v>98.38</v>
      </c>
      <c r="N109" s="60">
        <v>99.39</v>
      </c>
      <c r="O109" s="62">
        <v>98.78</v>
      </c>
      <c r="P109" s="228">
        <v>97.57</v>
      </c>
    </row>
    <row r="110" spans="2:16" x14ac:dyDescent="0.35">
      <c r="B110" s="205" t="s">
        <v>47</v>
      </c>
      <c r="C110" s="282" t="s">
        <v>288</v>
      </c>
      <c r="D110" s="283"/>
      <c r="E110" s="211">
        <v>0</v>
      </c>
      <c r="F110" s="211"/>
      <c r="G110" s="211"/>
      <c r="H110" s="211"/>
      <c r="I110" s="211"/>
      <c r="J110" s="97"/>
      <c r="K110" s="210">
        <v>161</v>
      </c>
      <c r="L110" s="184">
        <v>98.14</v>
      </c>
      <c r="M110" s="59">
        <v>98.76</v>
      </c>
      <c r="N110" s="62">
        <v>98.76</v>
      </c>
      <c r="O110" s="60">
        <v>99.38</v>
      </c>
      <c r="P110" s="228">
        <v>98.14</v>
      </c>
    </row>
    <row r="111" spans="2:16" x14ac:dyDescent="0.35">
      <c r="B111" s="205" t="s">
        <v>47</v>
      </c>
      <c r="C111" s="319" t="s">
        <v>76</v>
      </c>
      <c r="D111" s="320"/>
      <c r="E111" s="211">
        <v>795</v>
      </c>
      <c r="F111" s="59">
        <v>98.87</v>
      </c>
      <c r="G111" s="59">
        <v>99.12</v>
      </c>
      <c r="H111" s="62">
        <v>98.99</v>
      </c>
      <c r="I111" s="60">
        <v>99.62</v>
      </c>
      <c r="J111" s="228">
        <v>99.25</v>
      </c>
      <c r="K111" s="210">
        <v>1104</v>
      </c>
      <c r="L111" s="184">
        <v>98.91</v>
      </c>
      <c r="M111" s="59">
        <v>99.28</v>
      </c>
      <c r="N111" s="60">
        <v>99.46</v>
      </c>
      <c r="O111" s="60">
        <v>99.73</v>
      </c>
      <c r="P111" s="228">
        <v>99.46</v>
      </c>
    </row>
    <row r="112" spans="2:16" x14ac:dyDescent="0.35">
      <c r="B112" s="205" t="s">
        <v>47</v>
      </c>
      <c r="C112" s="282" t="s">
        <v>128</v>
      </c>
      <c r="D112" s="283"/>
      <c r="E112" s="211">
        <v>0</v>
      </c>
      <c r="F112" s="211"/>
      <c r="G112" s="211"/>
      <c r="H112" s="211"/>
      <c r="I112" s="211"/>
      <c r="J112" s="97"/>
      <c r="K112" s="210">
        <v>124</v>
      </c>
      <c r="L112" s="184">
        <v>97.58</v>
      </c>
      <c r="M112" s="59">
        <v>95.16</v>
      </c>
      <c r="N112" s="60">
        <v>99.19</v>
      </c>
      <c r="O112" s="62">
        <v>96.77</v>
      </c>
      <c r="P112" s="81">
        <v>91.94</v>
      </c>
    </row>
    <row r="113" spans="2:16" x14ac:dyDescent="0.35">
      <c r="B113" s="241" t="s">
        <v>196</v>
      </c>
      <c r="C113" s="282" t="s">
        <v>220</v>
      </c>
      <c r="D113" s="283"/>
      <c r="E113" s="211">
        <f>IFERROR(VLOOKUP(C113,[2]RCP_REPORT_ALL_janjun18!$A$657:$G$855,2,FALSE),0)</f>
        <v>139</v>
      </c>
      <c r="F113" s="46">
        <f>IFERROR(VLOOKUP(C113,[2]RCP_REPORT_ALL_janjun18!$A$657:$G$855,3,FALSE),0)</f>
        <v>0.99280000000000002</v>
      </c>
      <c r="G113" s="46">
        <f>IFERROR(VLOOKUP(C113,[2]RCP_REPORT_ALL_janjun18!$A$657:$G$855,4,FALSE),0)</f>
        <v>1</v>
      </c>
      <c r="H113" s="219">
        <f>IFERROR(VLOOKUP(C113,[2]RCP_REPORT_ALL_janjun18!$A$657:$G$855,5,FALSE),0)</f>
        <v>0.99280000000000002</v>
      </c>
      <c r="I113" s="46">
        <f>IFERROR(VLOOKUP(C113,[2]RCP_REPORT_ALL_janjun18!$A$657:$G$855,6,FALSE),0)</f>
        <v>1</v>
      </c>
      <c r="J113" s="226">
        <f>IFERROR(VLOOKUP(C113,[2]RCP_REPORT_ALL_janjun18!$A$657:$G$855,7,FALSE),0)</f>
        <v>0.99280000000000002</v>
      </c>
      <c r="K113" s="210">
        <v>376</v>
      </c>
      <c r="L113" s="46">
        <v>0.98399999999999999</v>
      </c>
      <c r="M113" s="46">
        <v>0.98670000000000002</v>
      </c>
      <c r="N113" s="46">
        <v>1</v>
      </c>
      <c r="O113" s="47">
        <v>0.98670000000000002</v>
      </c>
      <c r="P113" s="226">
        <v>0.96540000000000004</v>
      </c>
    </row>
    <row r="114" spans="2:16" x14ac:dyDescent="0.35">
      <c r="B114" s="205" t="s">
        <v>47</v>
      </c>
      <c r="C114" s="282" t="s">
        <v>289</v>
      </c>
      <c r="D114" s="283"/>
      <c r="E114" s="211">
        <v>440</v>
      </c>
      <c r="F114" s="59">
        <v>97.95</v>
      </c>
      <c r="G114" s="59">
        <v>99.55</v>
      </c>
      <c r="H114" s="60">
        <v>99.32</v>
      </c>
      <c r="I114" s="59">
        <v>100</v>
      </c>
      <c r="J114" s="244">
        <v>99.32</v>
      </c>
      <c r="K114" s="210">
        <v>418</v>
      </c>
      <c r="L114" s="184">
        <v>96.65</v>
      </c>
      <c r="M114" s="59">
        <v>98.56</v>
      </c>
      <c r="N114" s="62">
        <v>98.8</v>
      </c>
      <c r="O114" s="60">
        <v>99.28</v>
      </c>
      <c r="P114" s="228">
        <v>98.09</v>
      </c>
    </row>
    <row r="115" spans="2:16" x14ac:dyDescent="0.35">
      <c r="B115" s="205" t="s">
        <v>48</v>
      </c>
      <c r="C115" s="282" t="s">
        <v>289</v>
      </c>
      <c r="D115" s="283"/>
      <c r="E115" s="211">
        <v>108</v>
      </c>
      <c r="F115" s="59">
        <v>98.15</v>
      </c>
      <c r="G115" s="59">
        <v>98.15</v>
      </c>
      <c r="H115" s="62">
        <v>98.15</v>
      </c>
      <c r="I115" s="60">
        <v>99.07</v>
      </c>
      <c r="J115" s="244">
        <v>99.07</v>
      </c>
      <c r="K115" s="210">
        <v>116</v>
      </c>
      <c r="L115" s="220">
        <v>99.14</v>
      </c>
      <c r="M115" s="59">
        <v>99.14</v>
      </c>
      <c r="N115" s="59">
        <v>100</v>
      </c>
      <c r="O115" s="59">
        <v>100</v>
      </c>
      <c r="P115" s="228">
        <v>99.14</v>
      </c>
    </row>
    <row r="116" spans="2:16" x14ac:dyDescent="0.35">
      <c r="B116" s="205" t="s">
        <v>47</v>
      </c>
      <c r="C116" s="282" t="s">
        <v>129</v>
      </c>
      <c r="D116" s="283"/>
      <c r="E116" s="211">
        <v>0</v>
      </c>
      <c r="F116" s="211"/>
      <c r="G116" s="211"/>
      <c r="H116" s="211"/>
      <c r="I116" s="211"/>
      <c r="J116" s="97"/>
      <c r="K116" s="210">
        <v>176</v>
      </c>
      <c r="L116" s="184">
        <v>98.3</v>
      </c>
      <c r="M116" s="59">
        <v>98.3</v>
      </c>
      <c r="N116" s="62">
        <v>98.3</v>
      </c>
      <c r="O116" s="60">
        <v>98.86</v>
      </c>
      <c r="P116" s="228">
        <v>98.86</v>
      </c>
    </row>
    <row r="117" spans="2:16" x14ac:dyDescent="0.35">
      <c r="B117" s="241" t="s">
        <v>196</v>
      </c>
      <c r="C117" s="282" t="s">
        <v>204</v>
      </c>
      <c r="D117" s="283"/>
      <c r="E117" s="211">
        <f>IFERROR(VLOOKUP(C117,[2]RCP_REPORT_ALL_janjun18!$A$657:$G$855,2,FALSE),0)</f>
        <v>49</v>
      </c>
      <c r="F117" s="46">
        <f>IFERROR(VLOOKUP(C117,[2]RCP_REPORT_ALL_janjun18!$A$657:$G$855,3,FALSE),0)</f>
        <v>0.95920000000000005</v>
      </c>
      <c r="G117" s="46">
        <f>IFERROR(VLOOKUP(C117,[2]RCP_REPORT_ALL_janjun18!$A$657:$G$855,4,FALSE),0)</f>
        <v>1</v>
      </c>
      <c r="H117" s="47">
        <f>IFERROR(VLOOKUP(C117,[2]RCP_REPORT_ALL_janjun18!$A$657:$G$855,5,FALSE),0)</f>
        <v>0.95920000000000005</v>
      </c>
      <c r="I117" s="46">
        <f>IFERROR(VLOOKUP(C117,[2]RCP_REPORT_ALL_janjun18!$A$657:$G$855,6,FALSE),0)</f>
        <v>1</v>
      </c>
      <c r="J117" s="227">
        <f>IFERROR(VLOOKUP(C117,[2]RCP_REPORT_ALL_janjun18!$A$657:$G$855,7,FALSE),0)</f>
        <v>0.91839999999999999</v>
      </c>
      <c r="K117" s="210">
        <v>1560</v>
      </c>
      <c r="L117" s="46">
        <v>0.98009999999999997</v>
      </c>
      <c r="M117" s="46">
        <v>0.99170000000000003</v>
      </c>
      <c r="N117" s="47">
        <v>0.98329999999999995</v>
      </c>
      <c r="O117" s="219">
        <v>0.99550000000000005</v>
      </c>
      <c r="P117" s="227">
        <v>0.94230000000000003</v>
      </c>
    </row>
    <row r="118" spans="2:16" x14ac:dyDescent="0.35">
      <c r="B118" s="241" t="s">
        <v>196</v>
      </c>
      <c r="C118" s="282" t="s">
        <v>199</v>
      </c>
      <c r="D118" s="283"/>
      <c r="E118" s="211">
        <f>IFERROR(VLOOKUP(C118,[2]RCP_REPORT_ALL_janjun18!$A$657:$G$855,2,FALSE),0)</f>
        <v>80</v>
      </c>
      <c r="F118" s="46">
        <f>IFERROR(VLOOKUP(C118,[2]RCP_REPORT_ALL_janjun18!$A$657:$G$855,3,FALSE),0)</f>
        <v>0.96250000000000002</v>
      </c>
      <c r="G118" s="46">
        <f>IFERROR(VLOOKUP(C118,[2]RCP_REPORT_ALL_janjun18!$A$657:$G$855,4,FALSE),0)</f>
        <v>1</v>
      </c>
      <c r="H118" s="47">
        <f>IFERROR(VLOOKUP(C118,[2]RCP_REPORT_ALL_janjun18!$A$657:$G$855,5,FALSE),0)</f>
        <v>0.97499999999999998</v>
      </c>
      <c r="I118" s="46">
        <f>IFERROR(VLOOKUP(C118,[2]RCP_REPORT_ALL_janjun18!$A$657:$G$855,6,FALSE),0)</f>
        <v>1</v>
      </c>
      <c r="J118" s="227">
        <f>IFERROR(VLOOKUP(C118,[2]RCP_REPORT_ALL_janjun18!$A$657:$G$855,7,FALSE),0)</f>
        <v>0.86250000000000004</v>
      </c>
      <c r="K118" s="210">
        <v>2983</v>
      </c>
      <c r="L118" s="46">
        <v>0.95779999999999998</v>
      </c>
      <c r="M118" s="46">
        <v>0.97989999999999999</v>
      </c>
      <c r="N118" s="47">
        <v>0.96819999999999995</v>
      </c>
      <c r="O118" s="47">
        <v>0.98829999999999996</v>
      </c>
      <c r="P118" s="227">
        <v>0.91590000000000005</v>
      </c>
    </row>
    <row r="119" spans="2:16" x14ac:dyDescent="0.35">
      <c r="B119" s="241" t="s">
        <v>196</v>
      </c>
      <c r="C119" s="282" t="s">
        <v>230</v>
      </c>
      <c r="D119" s="283"/>
      <c r="E119" s="211">
        <f>IFERROR(VLOOKUP(C119,[2]RCP_REPORT_ALL_janjun18!$A$657:$G$855,2,FALSE),0)</f>
        <v>1221</v>
      </c>
      <c r="F119" s="46">
        <f>IFERROR(VLOOKUP(C119,[2]RCP_REPORT_ALL_janjun18!$A$657:$G$855,3,FALSE),0)</f>
        <v>0.99670000000000003</v>
      </c>
      <c r="G119" s="46">
        <f>IFERROR(VLOOKUP(C119,[2]RCP_REPORT_ALL_janjun18!$A$657:$G$855,4,FALSE),0)</f>
        <v>0.99839999999999995</v>
      </c>
      <c r="H119" s="219">
        <f>IFERROR(VLOOKUP(C119,[2]RCP_REPORT_ALL_janjun18!$A$657:$G$855,5,FALSE),0)</f>
        <v>0.99750000000000005</v>
      </c>
      <c r="I119" s="219">
        <f>IFERROR(VLOOKUP(C119,[2]RCP_REPORT_ALL_janjun18!$A$657:$G$855,6,FALSE),0)</f>
        <v>0.99839999999999995</v>
      </c>
      <c r="J119" s="226">
        <f>IFERROR(VLOOKUP(C119,[2]RCP_REPORT_ALL_janjun18!$A$657:$G$855,7,FALSE),0)</f>
        <v>0.98360000000000003</v>
      </c>
      <c r="K119" s="210">
        <v>2726</v>
      </c>
      <c r="L119" s="46">
        <v>0.98939999999999995</v>
      </c>
      <c r="M119" s="46">
        <v>0.99050000000000005</v>
      </c>
      <c r="N119" s="219">
        <v>0.99270000000000003</v>
      </c>
      <c r="O119" s="219">
        <v>0.996</v>
      </c>
      <c r="P119" s="227">
        <v>0.94899999999999995</v>
      </c>
    </row>
    <row r="120" spans="2:16" x14ac:dyDescent="0.35">
      <c r="B120" s="241" t="s">
        <v>196</v>
      </c>
      <c r="C120" s="319" t="s">
        <v>222</v>
      </c>
      <c r="D120" s="320"/>
      <c r="E120" s="211">
        <f>IFERROR(VLOOKUP(C120,[2]RCP_REPORT_ALL_janjun18!$A$657:$G$855,2,FALSE),0)</f>
        <v>167</v>
      </c>
      <c r="F120" s="46">
        <f>IFERROR(VLOOKUP(C120,[2]RCP_REPORT_ALL_janjun18!$A$657:$G$855,3,FALSE),0)</f>
        <v>0.98799999999999999</v>
      </c>
      <c r="G120" s="46">
        <f>IFERROR(VLOOKUP(C120,[2]RCP_REPORT_ALL_janjun18!$A$657:$G$855,4,FALSE),0)</f>
        <v>0.98799999999999999</v>
      </c>
      <c r="H120" s="47">
        <f>IFERROR(VLOOKUP(C120,[2]RCP_REPORT_ALL_janjun18!$A$657:$G$855,5,FALSE),0)</f>
        <v>0.98799999999999999</v>
      </c>
      <c r="I120" s="47">
        <f>IFERROR(VLOOKUP(C120,[2]RCP_REPORT_ALL_janjun18!$A$657:$G$855,6,FALSE),0)</f>
        <v>0.98799999999999999</v>
      </c>
      <c r="J120" s="226">
        <f>IFERROR(VLOOKUP(C120,[2]RCP_REPORT_ALL_janjun18!$A$657:$G$855,7,FALSE),0)</f>
        <v>1</v>
      </c>
      <c r="K120" s="210">
        <v>361</v>
      </c>
      <c r="L120" s="46">
        <v>0.99719999999999998</v>
      </c>
      <c r="M120" s="46">
        <v>0.99719999999999998</v>
      </c>
      <c r="N120" s="46">
        <v>1</v>
      </c>
      <c r="O120" s="219">
        <v>0.99719999999999998</v>
      </c>
      <c r="P120" s="226">
        <v>0.98060000000000003</v>
      </c>
    </row>
    <row r="121" spans="2:16" x14ac:dyDescent="0.35">
      <c r="B121" s="241" t="s">
        <v>196</v>
      </c>
      <c r="C121" s="319" t="s">
        <v>213</v>
      </c>
      <c r="D121" s="320"/>
      <c r="E121" s="211">
        <f>IFERROR(VLOOKUP(C121,[2]RCP_REPORT_ALL_janjun18!$A$657:$G$855,2,FALSE),0)</f>
        <v>191</v>
      </c>
      <c r="F121" s="46">
        <f>IFERROR(VLOOKUP(C121,[2]RCP_REPORT_ALL_janjun18!$A$657:$G$855,3,FALSE),0)</f>
        <v>0.98429999999999995</v>
      </c>
      <c r="G121" s="46">
        <f>IFERROR(VLOOKUP(C121,[2]RCP_REPORT_ALL_janjun18!$A$657:$G$855,4,FALSE),0)</f>
        <v>0.98429999999999995</v>
      </c>
      <c r="H121" s="219">
        <f>IFERROR(VLOOKUP(C121,[2]RCP_REPORT_ALL_janjun18!$A$657:$G$855,5,FALSE),0)</f>
        <v>0.99480000000000002</v>
      </c>
      <c r="I121" s="219">
        <f>IFERROR(VLOOKUP(C121,[2]RCP_REPORT_ALL_janjun18!$A$657:$G$855,6,FALSE),0)</f>
        <v>0.99480000000000002</v>
      </c>
      <c r="J121" s="226">
        <f>IFERROR(VLOOKUP(C121,[2]RCP_REPORT_ALL_janjun18!$A$657:$G$855,7,FALSE),0)</f>
        <v>0.97909999999999997</v>
      </c>
      <c r="K121" s="210">
        <v>746</v>
      </c>
      <c r="L121" s="46">
        <v>0.98119999999999996</v>
      </c>
      <c r="M121" s="46">
        <v>0.996</v>
      </c>
      <c r="N121" s="47">
        <v>0.98119999999999996</v>
      </c>
      <c r="O121" s="219">
        <v>0.996</v>
      </c>
      <c r="P121" s="226">
        <v>0.95579999999999998</v>
      </c>
    </row>
    <row r="122" spans="2:16" x14ac:dyDescent="0.35">
      <c r="B122" s="205" t="s">
        <v>47</v>
      </c>
      <c r="C122" s="319" t="s">
        <v>213</v>
      </c>
      <c r="D122" s="320"/>
      <c r="E122" s="211">
        <v>170</v>
      </c>
      <c r="F122" s="184">
        <v>96.47</v>
      </c>
      <c r="G122" s="62">
        <v>92.94</v>
      </c>
      <c r="H122" s="62">
        <v>97.65</v>
      </c>
      <c r="I122" s="62">
        <v>94.12</v>
      </c>
      <c r="J122" s="81">
        <v>82.94</v>
      </c>
      <c r="K122" s="210">
        <v>159</v>
      </c>
      <c r="L122" s="184">
        <v>96.86</v>
      </c>
      <c r="M122" s="59">
        <v>97.48</v>
      </c>
      <c r="N122" s="184">
        <v>100</v>
      </c>
      <c r="O122" s="60">
        <v>99.37</v>
      </c>
      <c r="P122" s="81">
        <v>92.45</v>
      </c>
    </row>
    <row r="123" spans="2:16" x14ac:dyDescent="0.35">
      <c r="B123" s="241" t="s">
        <v>196</v>
      </c>
      <c r="C123" s="319" t="s">
        <v>228</v>
      </c>
      <c r="D123" s="320"/>
      <c r="E123" s="211">
        <f>IFERROR(VLOOKUP(C123,[2]RCP_REPORT_ALL_janjun18!$A$657:$G$855,2,FALSE),0)</f>
        <v>48</v>
      </c>
      <c r="F123" s="47">
        <f>IFERROR(VLOOKUP(C123,[2]RCP_REPORT_ALL_janjun18!$A$657:$G$855,3,FALSE),0)</f>
        <v>0.9375</v>
      </c>
      <c r="G123" s="46">
        <f>IFERROR(VLOOKUP(C123,[2]RCP_REPORT_ALL_janjun18!$A$657:$G$855,4,FALSE),0)</f>
        <v>0.97919999999999996</v>
      </c>
      <c r="H123" s="47">
        <f>IFERROR(VLOOKUP(C123,[2]RCP_REPORT_ALL_janjun18!$A$657:$G$855,5,FALSE),0)</f>
        <v>0.9375</v>
      </c>
      <c r="I123" s="46">
        <f>IFERROR(VLOOKUP(C123,[2]RCP_REPORT_ALL_janjun18!$A$657:$G$855,6,FALSE),0)</f>
        <v>1</v>
      </c>
      <c r="J123" s="227">
        <f>IFERROR(VLOOKUP(C123,[2]RCP_REPORT_ALL_janjun18!$A$657:$G$855,7,FALSE),0)</f>
        <v>0.9375</v>
      </c>
      <c r="K123" s="210">
        <v>226</v>
      </c>
      <c r="L123" s="46">
        <v>0.98229999999999995</v>
      </c>
      <c r="M123" s="46">
        <v>0.99560000000000004</v>
      </c>
      <c r="N123" s="47">
        <v>0.98229999999999995</v>
      </c>
      <c r="O123" s="46">
        <v>1</v>
      </c>
      <c r="P123" s="227">
        <v>0.94689999999999996</v>
      </c>
    </row>
    <row r="124" spans="2:16" x14ac:dyDescent="0.35">
      <c r="B124" s="241" t="s">
        <v>196</v>
      </c>
      <c r="C124" s="282" t="s">
        <v>209</v>
      </c>
      <c r="D124" s="283"/>
      <c r="E124" s="211">
        <f>IFERROR(VLOOKUP(C124,[2]RCP_REPORT_ALL_janjun18!$A$657:$G$855,2,FALSE),0)</f>
        <v>180</v>
      </c>
      <c r="F124" s="46">
        <f>IFERROR(VLOOKUP(C124,[2]RCP_REPORT_ALL_janjun18!$A$657:$G$855,3,FALSE),0)</f>
        <v>0.98329999999999995</v>
      </c>
      <c r="G124" s="46">
        <f>IFERROR(VLOOKUP(C124,[2]RCP_REPORT_ALL_janjun18!$A$657:$G$855,4,FALSE),0)</f>
        <v>0.98329999999999995</v>
      </c>
      <c r="H124" s="47">
        <f>IFERROR(VLOOKUP(C124,[2]RCP_REPORT_ALL_janjun18!$A$657:$G$855,5,FALSE),0)</f>
        <v>0.98329999999999995</v>
      </c>
      <c r="I124" s="47">
        <f>IFERROR(VLOOKUP(C124,[2]RCP_REPORT_ALL_janjun18!$A$657:$G$855,6,FALSE),0)</f>
        <v>0.98329999999999995</v>
      </c>
      <c r="J124" s="226">
        <f>IFERROR(VLOOKUP(C124,[2]RCP_REPORT_ALL_janjun18!$A$657:$G$855,7,FALSE),0)</f>
        <v>0.9889</v>
      </c>
      <c r="K124" s="210">
        <v>953</v>
      </c>
      <c r="L124" s="46">
        <v>0.99370000000000003</v>
      </c>
      <c r="M124" s="46">
        <v>0.99480000000000002</v>
      </c>
      <c r="N124" s="219">
        <v>0.99580000000000002</v>
      </c>
      <c r="O124" s="219">
        <v>0.99580000000000002</v>
      </c>
      <c r="P124" s="226">
        <v>0.96330000000000005</v>
      </c>
    </row>
    <row r="125" spans="2:16" x14ac:dyDescent="0.35">
      <c r="B125" s="205" t="s">
        <v>48</v>
      </c>
      <c r="C125" s="282" t="s">
        <v>79</v>
      </c>
      <c r="D125" s="283"/>
      <c r="E125" s="211">
        <v>191</v>
      </c>
      <c r="F125" s="59">
        <v>100</v>
      </c>
      <c r="G125" s="59">
        <v>99.48</v>
      </c>
      <c r="H125" s="59">
        <v>100</v>
      </c>
      <c r="I125" s="59">
        <v>100</v>
      </c>
      <c r="J125" s="244">
        <v>98.43</v>
      </c>
      <c r="K125" s="210">
        <v>154</v>
      </c>
      <c r="L125" s="220">
        <v>98.7</v>
      </c>
      <c r="M125" s="59">
        <v>98.7</v>
      </c>
      <c r="N125" s="62">
        <v>98.7</v>
      </c>
      <c r="O125" s="62">
        <v>98.7</v>
      </c>
      <c r="P125" s="228">
        <v>98.05</v>
      </c>
    </row>
    <row r="126" spans="2:16" ht="15" thickBot="1" x14ac:dyDescent="0.4">
      <c r="B126" s="242" t="s">
        <v>47</v>
      </c>
      <c r="C126" s="302" t="s">
        <v>290</v>
      </c>
      <c r="D126" s="303"/>
      <c r="E126" s="214">
        <v>288</v>
      </c>
      <c r="F126" s="230">
        <v>97.57</v>
      </c>
      <c r="G126" s="230">
        <v>97.57</v>
      </c>
      <c r="H126" s="231">
        <v>97.57</v>
      </c>
      <c r="I126" s="231">
        <v>98.26</v>
      </c>
      <c r="J126" s="232">
        <v>98.61</v>
      </c>
      <c r="K126" s="213">
        <v>230</v>
      </c>
      <c r="L126" s="230">
        <v>98.7</v>
      </c>
      <c r="M126" s="105">
        <v>98.26</v>
      </c>
      <c r="N126" s="231">
        <v>98.7</v>
      </c>
      <c r="O126" s="110">
        <v>99.13</v>
      </c>
      <c r="P126" s="232">
        <v>99.13</v>
      </c>
    </row>
    <row r="127" spans="2:16" x14ac:dyDescent="0.35">
      <c r="K127" s="191"/>
      <c r="P127" s="221"/>
    </row>
    <row r="128" spans="2:16" x14ac:dyDescent="0.35">
      <c r="K128" s="191"/>
    </row>
    <row r="129" spans="11:11" x14ac:dyDescent="0.35">
      <c r="K129" s="191"/>
    </row>
    <row r="130" spans="11:11" x14ac:dyDescent="0.35">
      <c r="K130" s="191"/>
    </row>
    <row r="131" spans="11:11" x14ac:dyDescent="0.35">
      <c r="K131" s="191"/>
    </row>
    <row r="132" spans="11:11" x14ac:dyDescent="0.35">
      <c r="K132" s="191"/>
    </row>
    <row r="133" spans="11:11" x14ac:dyDescent="0.35">
      <c r="K133" s="191"/>
    </row>
    <row r="134" spans="11:11" x14ac:dyDescent="0.35">
      <c r="K134" s="191"/>
    </row>
    <row r="135" spans="11:11" x14ac:dyDescent="0.35">
      <c r="K135" s="191"/>
    </row>
    <row r="136" spans="11:11" x14ac:dyDescent="0.35">
      <c r="K136" s="191"/>
    </row>
    <row r="137" spans="11:11" x14ac:dyDescent="0.35">
      <c r="K137" s="191"/>
    </row>
    <row r="138" spans="11:11" x14ac:dyDescent="0.35">
      <c r="K138" s="191"/>
    </row>
    <row r="139" spans="11:11" x14ac:dyDescent="0.35">
      <c r="K139" s="191"/>
    </row>
    <row r="140" spans="11:11" x14ac:dyDescent="0.35">
      <c r="K140" s="191"/>
    </row>
    <row r="141" spans="11:11" x14ac:dyDescent="0.35">
      <c r="K141" s="191"/>
    </row>
    <row r="142" spans="11:11" x14ac:dyDescent="0.35">
      <c r="K142" s="191"/>
    </row>
    <row r="143" spans="11:11" x14ac:dyDescent="0.35">
      <c r="K143" s="191"/>
    </row>
    <row r="144" spans="11:11" x14ac:dyDescent="0.35">
      <c r="K144" s="191"/>
    </row>
    <row r="145" spans="11:11" x14ac:dyDescent="0.35">
      <c r="K145" s="191"/>
    </row>
    <row r="146" spans="11:11" x14ac:dyDescent="0.35">
      <c r="K146" s="191"/>
    </row>
    <row r="147" spans="11:11" x14ac:dyDescent="0.35">
      <c r="K147" s="191"/>
    </row>
    <row r="148" spans="11:11" x14ac:dyDescent="0.35">
      <c r="K148" s="191"/>
    </row>
    <row r="149" spans="11:11" x14ac:dyDescent="0.35">
      <c r="K149" s="191"/>
    </row>
    <row r="150" spans="11:11" x14ac:dyDescent="0.35">
      <c r="K150" s="191"/>
    </row>
    <row r="151" spans="11:11" x14ac:dyDescent="0.35">
      <c r="K151" s="191"/>
    </row>
    <row r="152" spans="11:11" x14ac:dyDescent="0.35">
      <c r="K152" s="191"/>
    </row>
    <row r="153" spans="11:11" x14ac:dyDescent="0.35">
      <c r="K153" s="191"/>
    </row>
    <row r="154" spans="11:11" x14ac:dyDescent="0.35">
      <c r="K154" s="191"/>
    </row>
    <row r="155" spans="11:11" x14ac:dyDescent="0.35">
      <c r="K155" s="191"/>
    </row>
    <row r="156" spans="11:11" x14ac:dyDescent="0.35">
      <c r="K156" s="191"/>
    </row>
    <row r="157" spans="11:11" x14ac:dyDescent="0.35">
      <c r="K157" s="191"/>
    </row>
    <row r="158" spans="11:11" x14ac:dyDescent="0.35">
      <c r="K158" s="191"/>
    </row>
    <row r="159" spans="11:11" x14ac:dyDescent="0.35">
      <c r="K159" s="191"/>
    </row>
    <row r="160" spans="11:11" x14ac:dyDescent="0.35">
      <c r="K160" s="191"/>
    </row>
    <row r="161" spans="11:11" x14ac:dyDescent="0.35">
      <c r="K161" s="191"/>
    </row>
    <row r="162" spans="11:11" x14ac:dyDescent="0.35">
      <c r="K162" s="191"/>
    </row>
    <row r="163" spans="11:11" x14ac:dyDescent="0.35">
      <c r="K163" s="191"/>
    </row>
    <row r="164" spans="11:11" x14ac:dyDescent="0.35">
      <c r="K164" s="191"/>
    </row>
    <row r="165" spans="11:11" x14ac:dyDescent="0.35">
      <c r="K165" s="191"/>
    </row>
    <row r="166" spans="11:11" x14ac:dyDescent="0.35">
      <c r="K166" s="191"/>
    </row>
    <row r="167" spans="11:11" x14ac:dyDescent="0.35">
      <c r="K167" s="191"/>
    </row>
    <row r="168" spans="11:11" x14ac:dyDescent="0.35">
      <c r="K168" s="191"/>
    </row>
    <row r="169" spans="11:11" x14ac:dyDescent="0.35">
      <c r="K169" s="191"/>
    </row>
    <row r="170" spans="11:11" x14ac:dyDescent="0.35">
      <c r="K170" s="191"/>
    </row>
    <row r="171" spans="11:11" x14ac:dyDescent="0.35">
      <c r="K171" s="191"/>
    </row>
    <row r="172" spans="11:11" x14ac:dyDescent="0.35">
      <c r="K172" s="191"/>
    </row>
    <row r="173" spans="11:11" x14ac:dyDescent="0.35">
      <c r="K173" s="191"/>
    </row>
    <row r="174" spans="11:11" x14ac:dyDescent="0.35">
      <c r="K174" s="191"/>
    </row>
    <row r="175" spans="11:11" x14ac:dyDescent="0.35">
      <c r="K175" s="191"/>
    </row>
    <row r="176" spans="11:11" x14ac:dyDescent="0.35">
      <c r="K176" s="191"/>
    </row>
    <row r="177" spans="11:11" x14ac:dyDescent="0.35">
      <c r="K177" s="191"/>
    </row>
    <row r="178" spans="11:11" x14ac:dyDescent="0.35">
      <c r="K178" s="190"/>
    </row>
  </sheetData>
  <sortState ref="B43:P126">
    <sortCondition ref="C43:C126"/>
    <sortCondition ref="B43:B126"/>
  </sortState>
  <mergeCells count="122">
    <mergeCell ref="C18:D18"/>
    <mergeCell ref="C19:D19"/>
    <mergeCell ref="B20:N20"/>
    <mergeCell ref="E4:I4"/>
    <mergeCell ref="J4:N4"/>
    <mergeCell ref="B5:D8"/>
    <mergeCell ref="C9:N9"/>
    <mergeCell ref="C10:D10"/>
    <mergeCell ref="C11:D11"/>
    <mergeCell ref="C12:D12"/>
    <mergeCell ref="C13:D13"/>
    <mergeCell ref="C14:D14"/>
    <mergeCell ref="C15:D15"/>
    <mergeCell ref="C16:D16"/>
    <mergeCell ref="C17:D17"/>
    <mergeCell ref="B3:D3"/>
    <mergeCell ref="B4:D4"/>
    <mergeCell ref="E3:N3"/>
    <mergeCell ref="M5:N5"/>
    <mergeCell ref="E5:E8"/>
    <mergeCell ref="F5:G5"/>
    <mergeCell ref="H5:I5"/>
    <mergeCell ref="J5:J8"/>
    <mergeCell ref="K5:L5"/>
    <mergeCell ref="E21:N21"/>
    <mergeCell ref="C42:P42"/>
    <mergeCell ref="E38:E41"/>
    <mergeCell ref="F38:G38"/>
    <mergeCell ref="H38:I38"/>
    <mergeCell ref="K38:K41"/>
    <mergeCell ref="E37:J37"/>
    <mergeCell ref="K37:P37"/>
    <mergeCell ref="N38:O38"/>
    <mergeCell ref="B36:D36"/>
    <mergeCell ref="E36:P36"/>
    <mergeCell ref="B37:D37"/>
    <mergeCell ref="L38:M38"/>
    <mergeCell ref="B38:D41"/>
    <mergeCell ref="C117:D117"/>
    <mergeCell ref="C116:D116"/>
    <mergeCell ref="C115:D115"/>
    <mergeCell ref="C114:D114"/>
    <mergeCell ref="C113:D113"/>
    <mergeCell ref="C95:D95"/>
    <mergeCell ref="C96:D96"/>
    <mergeCell ref="C97:D97"/>
    <mergeCell ref="C98:D98"/>
    <mergeCell ref="C99:D99"/>
    <mergeCell ref="C126:D126"/>
    <mergeCell ref="C125:D125"/>
    <mergeCell ref="C124:D124"/>
    <mergeCell ref="C123:D123"/>
    <mergeCell ref="C122:D122"/>
    <mergeCell ref="C121:D121"/>
    <mergeCell ref="C120:D120"/>
    <mergeCell ref="C119:D119"/>
    <mergeCell ref="C118:D118"/>
    <mergeCell ref="C107:D107"/>
    <mergeCell ref="C106:D106"/>
    <mergeCell ref="C105:D105"/>
    <mergeCell ref="C104:D104"/>
    <mergeCell ref="C103:D103"/>
    <mergeCell ref="C112:D112"/>
    <mergeCell ref="C111:D111"/>
    <mergeCell ref="C110:D110"/>
    <mergeCell ref="C109:D109"/>
    <mergeCell ref="C108:D108"/>
    <mergeCell ref="C102:D10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100:D100"/>
    <mergeCell ref="C101:D101"/>
    <mergeCell ref="C90:D90"/>
    <mergeCell ref="C91:D91"/>
    <mergeCell ref="C92:D92"/>
    <mergeCell ref="C93:D93"/>
    <mergeCell ref="C94:D94"/>
    <mergeCell ref="C63:D63"/>
    <mergeCell ref="C64:D64"/>
    <mergeCell ref="C65:D65"/>
    <mergeCell ref="C66:D66"/>
    <mergeCell ref="C67:D67"/>
    <mergeCell ref="C58:D58"/>
    <mergeCell ref="C59:D59"/>
    <mergeCell ref="C60:D60"/>
    <mergeCell ref="C61:D61"/>
    <mergeCell ref="C62:D62"/>
    <mergeCell ref="C73:D73"/>
    <mergeCell ref="C74:D74"/>
    <mergeCell ref="C75:D75"/>
    <mergeCell ref="C76:D76"/>
    <mergeCell ref="C77:D77"/>
    <mergeCell ref="C68:D68"/>
    <mergeCell ref="C69:D69"/>
    <mergeCell ref="C70:D70"/>
    <mergeCell ref="C71:D71"/>
    <mergeCell ref="C72:D72"/>
    <mergeCell ref="C88:D88"/>
    <mergeCell ref="C89:D89"/>
    <mergeCell ref="C83:D83"/>
    <mergeCell ref="C84:D84"/>
    <mergeCell ref="C85:D85"/>
    <mergeCell ref="C86:D86"/>
    <mergeCell ref="C87:D87"/>
    <mergeCell ref="C78:D78"/>
    <mergeCell ref="C79:D79"/>
    <mergeCell ref="C80:D80"/>
    <mergeCell ref="C81:D81"/>
    <mergeCell ref="C82:D82"/>
  </mergeCells>
  <conditionalFormatting sqref="M29 K29">
    <cfRule type="containsBlanks" priority="61" stopIfTrue="1">
      <formula>LEN(TRIM(K29))=0</formula>
    </cfRule>
    <cfRule type="cellIs" dxfId="34" priority="62" stopIfTrue="1" operator="greaterThan">
      <formula>0.95</formula>
    </cfRule>
    <cfRule type="cellIs" dxfId="33" priority="63" stopIfTrue="1" operator="lessThan">
      <formula>0.95</formula>
    </cfRule>
  </conditionalFormatting>
  <conditionalFormatting sqref="N29 L29">
    <cfRule type="containsBlanks" priority="57" stopIfTrue="1">
      <formula>LEN(TRIM(L29))=0</formula>
    </cfRule>
    <cfRule type="cellIs" dxfId="32" priority="58" stopIfTrue="1" operator="between">
      <formula>0.99</formula>
      <formula>0.999</formula>
    </cfRule>
    <cfRule type="cellIs" dxfId="31" priority="59" stopIfTrue="1" operator="lessThan">
      <formula>0.99</formula>
    </cfRule>
    <cfRule type="cellIs" dxfId="30" priority="60" stopIfTrue="1" operator="greaterThan">
      <formula>0.999</formula>
    </cfRule>
  </conditionalFormatting>
  <conditionalFormatting sqref="F13:F19 H13 K13:K19 M13:M16 M18:M19 H18:H19">
    <cfRule type="containsBlanks" priority="5" stopIfTrue="1">
      <formula>LEN(TRIM(F13))=0</formula>
    </cfRule>
    <cfRule type="cellIs" dxfId="29" priority="6" stopIfTrue="1" operator="greaterThan">
      <formula>0.95</formula>
    </cfRule>
    <cfRule type="cellIs" dxfId="28" priority="7" stopIfTrue="1" operator="lessThan">
      <formula>0.95</formula>
    </cfRule>
  </conditionalFormatting>
  <conditionalFormatting sqref="G13 I13:I19 L13:L15 N13:N19 L18:L19 G18:G19">
    <cfRule type="containsBlanks" priority="1" stopIfTrue="1">
      <formula>LEN(TRIM(G13))=0</formula>
    </cfRule>
    <cfRule type="cellIs" dxfId="27" priority="2" stopIfTrue="1" operator="between">
      <formula>0.99</formula>
      <formula>0.999</formula>
    </cfRule>
    <cfRule type="cellIs" dxfId="26" priority="3" stopIfTrue="1" operator="lessThan">
      <formula>0.99</formula>
    </cfRule>
    <cfRule type="cellIs" dxfId="25" priority="4" stopIfTrue="1" operator="greaterThan">
      <formula>0.999</formula>
    </cfRule>
  </conditionalFormatting>
  <conditionalFormatting sqref="H29 F29">
    <cfRule type="containsBlanks" priority="47" stopIfTrue="1">
      <formula>LEN(TRIM(F29))=0</formula>
    </cfRule>
    <cfRule type="cellIs" dxfId="24" priority="48" stopIfTrue="1" operator="greaterThan">
      <formula>0.95</formula>
    </cfRule>
    <cfRule type="cellIs" dxfId="23" priority="49" stopIfTrue="1" operator="lessThan">
      <formula>0.95</formula>
    </cfRule>
  </conditionalFormatting>
  <conditionalFormatting sqref="I29 G29">
    <cfRule type="containsBlanks" priority="43" stopIfTrue="1">
      <formula>LEN(TRIM(G29))=0</formula>
    </cfRule>
    <cfRule type="cellIs" dxfId="22" priority="44" stopIfTrue="1" operator="between">
      <formula>0.99</formula>
      <formula>0.999</formula>
    </cfRule>
    <cfRule type="cellIs" dxfId="21" priority="45" stopIfTrue="1" operator="lessThan">
      <formula>0.99</formula>
    </cfRule>
    <cfRule type="cellIs" dxfId="20" priority="46" stopIfTrue="1" operator="greaterThan">
      <formula>0.999</formula>
    </cfRule>
  </conditionalFormatting>
  <conditionalFormatting sqref="M30 K30 H30 F30">
    <cfRule type="containsBlanks" priority="40" stopIfTrue="1">
      <formula>LEN(TRIM(F30))=0</formula>
    </cfRule>
    <cfRule type="cellIs" dxfId="19" priority="41" stopIfTrue="1" operator="greaterThan">
      <formula>0.95</formula>
    </cfRule>
    <cfRule type="cellIs" dxfId="18" priority="42" stopIfTrue="1" operator="lessThan">
      <formula>0.95</formula>
    </cfRule>
  </conditionalFormatting>
  <conditionalFormatting sqref="N30 L30 I30 G30">
    <cfRule type="containsBlanks" priority="36" stopIfTrue="1">
      <formula>LEN(TRIM(G30))=0</formula>
    </cfRule>
    <cfRule type="cellIs" dxfId="17" priority="37" stopIfTrue="1" operator="between">
      <formula>0.99</formula>
      <formula>0.999</formula>
    </cfRule>
    <cfRule type="cellIs" dxfId="16" priority="38" stopIfTrue="1" operator="lessThan">
      <formula>0.99</formula>
    </cfRule>
    <cfRule type="cellIs" dxfId="15" priority="39" stopIfTrue="1" operator="greaterThan">
      <formula>0.999</formula>
    </cfRule>
  </conditionalFormatting>
  <conditionalFormatting sqref="M31 K31 H31 F31">
    <cfRule type="containsBlanks" priority="33" stopIfTrue="1">
      <formula>LEN(TRIM(F31))=0</formula>
    </cfRule>
    <cfRule type="cellIs" dxfId="14" priority="34" stopIfTrue="1" operator="greaterThan">
      <formula>0.95</formula>
    </cfRule>
    <cfRule type="cellIs" dxfId="13" priority="35" stopIfTrue="1" operator="lessThan">
      <formula>0.95</formula>
    </cfRule>
  </conditionalFormatting>
  <conditionalFormatting sqref="N31 L31 I31 G31">
    <cfRule type="containsBlanks" priority="29" stopIfTrue="1">
      <formula>LEN(TRIM(G31))=0</formula>
    </cfRule>
    <cfRule type="cellIs" dxfId="12" priority="30" stopIfTrue="1" operator="between">
      <formula>0.99</formula>
      <formula>0.999</formula>
    </cfRule>
    <cfRule type="cellIs" dxfId="11" priority="31" stopIfTrue="1" operator="lessThan">
      <formula>0.99</formula>
    </cfRule>
    <cfRule type="cellIs" dxfId="10" priority="32" stopIfTrue="1" operator="greaterThan">
      <formula>0.999</formula>
    </cfRule>
  </conditionalFormatting>
  <conditionalFormatting sqref="M32 K32 H32 F32">
    <cfRule type="containsBlanks" priority="26" stopIfTrue="1">
      <formula>LEN(TRIM(F32))=0</formula>
    </cfRule>
    <cfRule type="cellIs" dxfId="9" priority="27" stopIfTrue="1" operator="greaterThan">
      <formula>0.95</formula>
    </cfRule>
    <cfRule type="cellIs" dxfId="8" priority="28" stopIfTrue="1" operator="lessThan">
      <formula>0.95</formula>
    </cfRule>
  </conditionalFormatting>
  <conditionalFormatting sqref="N32 L32 I32 G32">
    <cfRule type="containsBlanks" priority="22" stopIfTrue="1">
      <formula>LEN(TRIM(G32))=0</formula>
    </cfRule>
    <cfRule type="cellIs" dxfId="7" priority="23" stopIfTrue="1" operator="between">
      <formula>0.99</formula>
      <formula>0.999</formula>
    </cfRule>
    <cfRule type="cellIs" dxfId="6" priority="24" stopIfTrue="1" operator="lessThan">
      <formula>0.99</formula>
    </cfRule>
    <cfRule type="cellIs" dxfId="5" priority="25" stopIfTrue="1" operator="greaterThan">
      <formula>0.999</formula>
    </cfRule>
  </conditionalFormatting>
  <conditionalFormatting sqref="M33 K33 H33 F33">
    <cfRule type="containsBlanks" priority="12" stopIfTrue="1">
      <formula>LEN(TRIM(F33))=0</formula>
    </cfRule>
    <cfRule type="cellIs" dxfId="4" priority="13" stopIfTrue="1" operator="greaterThan">
      <formula>0.95</formula>
    </cfRule>
    <cfRule type="cellIs" dxfId="3" priority="14" stopIfTrue="1" operator="lessThan">
      <formula>0.95</formula>
    </cfRule>
  </conditionalFormatting>
  <conditionalFormatting sqref="N33 L33 I33 G33">
    <cfRule type="containsBlanks" priority="8" stopIfTrue="1">
      <formula>LEN(TRIM(G33))=0</formula>
    </cfRule>
    <cfRule type="cellIs" dxfId="2" priority="9" stopIfTrue="1" operator="between">
      <formula>0.99</formula>
      <formula>0.999</formula>
    </cfRule>
    <cfRule type="cellIs" dxfId="1" priority="10" stopIfTrue="1" operator="lessThan">
      <formula>0.99</formula>
    </cfRule>
    <cfRule type="cellIs" dxfId="0" priority="11" stopIfTrue="1" operator="greaterThan">
      <formula>0.999</formula>
    </cfRule>
  </conditionalFormatting>
  <pageMargins left="0.7" right="0.7" top="0.7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ISPACG RSP</vt:lpstr>
      <vt:lpstr>ISPACG RCP</vt:lpstr>
      <vt:lpstr>ISPACG RSP Issues</vt:lpstr>
      <vt:lpstr>ISPACG RCP Issues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2019-03-21T00:44:43Z</dcterms:modified>
</cp:coreProperties>
</file>