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3 FCST-w-2021 GA Survey done in 2022\FINAL 2023\"/>
    </mc:Choice>
  </mc:AlternateContent>
  <bookViews>
    <workbookView xWindow="28680" yWindow="-120" windowWidth="29040" windowHeight="17640" tabRatio="806"/>
  </bookViews>
  <sheets>
    <sheet name="Ttl Ops 32" sheetId="32" r:id="rId1"/>
    <sheet name="Tracon Ops 33" sheetId="33" r:id="rId2"/>
    <sheet name="IFR Ops 34" sheetId="34" r:id="rId3"/>
  </sheets>
  <externalReferences>
    <externalReference r:id="rId4"/>
    <externalReference r:id="rId5"/>
    <externalReference r:id="rId6"/>
  </externalReferences>
  <definedNames>
    <definedName name="\p">'[1]Tables 14 15 16 data'!#REF!</definedName>
    <definedName name="\s">'[1]Tables 14 15 16 data'!#REF!</definedName>
    <definedName name="_P">'[1]Tables 14 15 16 data'!#REF!</definedName>
    <definedName name="_Regression_Out" hidden="1">#REF!</definedName>
    <definedName name="_Regression_X" hidden="1">#REF!</definedName>
    <definedName name="_Regression_Y" hidden="1">#REF!</definedName>
    <definedName name="_S">'[1]Tables 14 15 16 data'!#REF!</definedName>
    <definedName name="Domestic_chart6">#REF!</definedName>
    <definedName name="Forecast_Model_Output">#REF!</definedName>
    <definedName name="LATECON">[2]LATGDP!$B$5</definedName>
    <definedName name="model_output">#REF!</definedName>
    <definedName name="_xlnm.Print_Area" localSheetId="2">'IFR Ops 34'!$B$1:$G$56</definedName>
    <definedName name="_xlnm.Print_Area" localSheetId="1">'Tracon Ops 33'!$B$1:$G$56</definedName>
    <definedName name="_xlnm.Print_Area" localSheetId="0">'Ttl Ops 32'!$B$1:$M$56</definedName>
    <definedName name="Print_Area_MI">'[3]F41 data'!$CD$76:$CQ$117</definedName>
    <definedName name="Print_Titles_MI">'[3]F41 data'!$A$1:$A$65536</definedName>
    <definedName name="ss">'[1]Tables 14 15 16 data'!#REF!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hidden="1">{#N/A,#N/A,FALSE,"TABLE1";#N/A,#N/A,FALSE,"TABLE2";#N/A,#N/A,FALSE,"TABLE3";#N/A,#N/A,FALSE,"TABLE4";#N/A,#N/A,FALSE,"TABLE5"}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4" l="1"/>
  <c r="E55" i="34"/>
  <c r="F55" i="34"/>
  <c r="C55" i="34"/>
  <c r="D54" i="34"/>
  <c r="E54" i="34"/>
  <c r="F54" i="34"/>
  <c r="C54" i="34"/>
  <c r="D53" i="34"/>
  <c r="E53" i="34"/>
  <c r="F53" i="34"/>
  <c r="C53" i="34"/>
  <c r="D52" i="34"/>
  <c r="E52" i="34"/>
  <c r="F52" i="34"/>
  <c r="C52" i="34"/>
  <c r="D55" i="33"/>
  <c r="E55" i="33"/>
  <c r="F55" i="33"/>
  <c r="G55" i="33"/>
  <c r="H55" i="33"/>
  <c r="C55" i="33"/>
  <c r="D54" i="33"/>
  <c r="E54" i="33"/>
  <c r="F54" i="33"/>
  <c r="G54" i="33"/>
  <c r="H54" i="33"/>
  <c r="C54" i="33"/>
  <c r="D53" i="33"/>
  <c r="E53" i="33"/>
  <c r="F53" i="33"/>
  <c r="G53" i="33"/>
  <c r="H53" i="33"/>
  <c r="C53" i="33"/>
  <c r="D52" i="33"/>
  <c r="E52" i="33"/>
  <c r="F52" i="33"/>
  <c r="G52" i="33"/>
  <c r="H52" i="33"/>
  <c r="C52" i="33"/>
  <c r="D55" i="32"/>
  <c r="E55" i="32"/>
  <c r="F55" i="32"/>
  <c r="G55" i="32"/>
  <c r="H55" i="32"/>
  <c r="I55" i="32"/>
  <c r="J55" i="32"/>
  <c r="K55" i="32"/>
  <c r="C55" i="32"/>
  <c r="D54" i="32"/>
  <c r="E54" i="32"/>
  <c r="F54" i="32"/>
  <c r="G54" i="32"/>
  <c r="H54" i="32"/>
  <c r="I54" i="32"/>
  <c r="J54" i="32"/>
  <c r="K54" i="32"/>
  <c r="C54" i="32"/>
  <c r="D53" i="32"/>
  <c r="E53" i="32"/>
  <c r="F53" i="32"/>
  <c r="G53" i="32"/>
  <c r="H53" i="32"/>
  <c r="I53" i="32"/>
  <c r="J53" i="32"/>
  <c r="K53" i="32"/>
  <c r="C53" i="32"/>
  <c r="D52" i="32"/>
  <c r="E52" i="32"/>
  <c r="F52" i="32"/>
  <c r="G52" i="32"/>
  <c r="H52" i="32"/>
  <c r="I52" i="32"/>
  <c r="J52" i="32"/>
  <c r="K52" i="32"/>
  <c r="C52" i="32"/>
</calcChain>
</file>

<file path=xl/sharedStrings.xml><?xml version="1.0" encoding="utf-8"?>
<sst xmlns="http://schemas.openxmlformats.org/spreadsheetml/2006/main" count="63" uniqueCount="33">
  <si>
    <t>Historical</t>
  </si>
  <si>
    <t>FISCAL YEAR</t>
  </si>
  <si>
    <t>Forecast</t>
  </si>
  <si>
    <t>Avg Annual Growth</t>
  </si>
  <si>
    <t>TOTAL</t>
  </si>
  <si>
    <t>GENERAL AVIATION</t>
  </si>
  <si>
    <t>AIR CARRIER</t>
  </si>
  <si>
    <t>(In Thousands)</t>
  </si>
  <si>
    <t>COMMERCIAL</t>
  </si>
  <si>
    <t>TABLE  32</t>
  </si>
  <si>
    <t>TOTAL  COMBINED  AIRCRAFT OPERATIONS AT AIRPORTS</t>
  </si>
  <si>
    <t>WITH  FAA  AND CONTRACT TRAFFIC CONTROL SERVICE</t>
  </si>
  <si>
    <t>MILITARY</t>
  </si>
  <si>
    <t>NUMBER OF TOWERS</t>
  </si>
  <si>
    <t>AIR TAXI/ COMMUTER</t>
  </si>
  <si>
    <t>ITINERANT</t>
  </si>
  <si>
    <t>LOCAL</t>
  </si>
  <si>
    <t>FAA</t>
  </si>
  <si>
    <t>CONTRACT</t>
  </si>
  <si>
    <t>Source:  FAA Air Traffic Activity.</t>
  </si>
  <si>
    <t>TABLE 33</t>
  </si>
  <si>
    <t>TOTAL TRACON OPERATIONS</t>
  </si>
  <si>
    <t>OVERFLIGHT</t>
  </si>
  <si>
    <t xml:space="preserve">     TOTAL</t>
  </si>
  <si>
    <t>TABLE 34</t>
  </si>
  <si>
    <t>IFR  AIRCRAFT  HANDLED</t>
  </si>
  <si>
    <t>AT  FAA  EN ROUTE  TRAFFIC  CONTROL CENTERS</t>
  </si>
  <si>
    <t>IFR AIRCRAFT HANDLED</t>
  </si>
  <si>
    <t>Source:  FAA Air Traffic Activity</t>
  </si>
  <si>
    <t>2022-23</t>
  </si>
  <si>
    <t>2023-33</t>
  </si>
  <si>
    <t>2023-43</t>
  </si>
  <si>
    <t>2010-22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</si>
</sst>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7" formatCode="#,##0.00%"/>
    <numFmt numFmtId="168" formatCode="_-* #,##0.00\ _z_ł_-;\-* #,##0.00\ _z_ł_-;_-* &quot;-&quot;??\ _z_ł_-;_-@_-"/>
    <numFmt numFmtId="169" formatCode="mmmm\ d\,\ yyyy"/>
    <numFmt numFmtId="170" formatCode="General_)"/>
    <numFmt numFmtId="171" formatCode="0.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4">
    <xf numFmtId="0" fontId="0" fillId="0" borderId="0"/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167" fontId="8" fillId="0" borderId="0">
      <alignment readingOrder="1"/>
      <protection locked="0"/>
    </xf>
    <xf numFmtId="167" fontId="8" fillId="0" borderId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4" fontId="8" fillId="0" borderId="0">
      <alignment readingOrder="1"/>
      <protection locked="0"/>
    </xf>
    <xf numFmtId="4" fontId="8" fillId="0" borderId="0">
      <alignment readingOrder="1"/>
      <protection locked="0"/>
    </xf>
    <xf numFmtId="0" fontId="8" fillId="0" borderId="0" applyNumberFormat="0">
      <alignment horizontal="center" readingOrder="1"/>
      <protection locked="0"/>
    </xf>
    <xf numFmtId="4" fontId="8" fillId="0" borderId="0">
      <alignment readingOrder="1"/>
      <protection locked="0"/>
    </xf>
    <xf numFmtId="0" fontId="10" fillId="33" borderId="0" applyNumberFormat="0" applyBorder="0" applyAlignment="0" applyProtection="0"/>
    <xf numFmtId="0" fontId="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34" borderId="0" applyNumberFormat="0" applyBorder="0" applyAlignment="0" applyProtection="0"/>
    <xf numFmtId="0" fontId="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35" borderId="0" applyNumberFormat="0" applyBorder="0" applyAlignment="0" applyProtection="0"/>
    <xf numFmtId="0" fontId="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36" borderId="0" applyNumberFormat="0" applyBorder="0" applyAlignment="0" applyProtection="0"/>
    <xf numFmtId="0" fontId="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37" borderId="0" applyNumberFormat="0" applyBorder="0" applyAlignment="0" applyProtection="0"/>
    <xf numFmtId="0" fontId="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8" borderId="0" applyNumberFormat="0" applyBorder="0" applyAlignment="0" applyProtection="0"/>
    <xf numFmtId="0" fontId="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9" borderId="0" applyNumberFormat="0" applyBorder="0" applyAlignment="0" applyProtection="0"/>
    <xf numFmtId="0" fontId="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40" borderId="0" applyNumberFormat="0" applyBorder="0" applyAlignment="0" applyProtection="0"/>
    <xf numFmtId="0" fontId="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41" borderId="0" applyNumberFormat="0" applyBorder="0" applyAlignment="0" applyProtection="0"/>
    <xf numFmtId="0" fontId="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36" borderId="0" applyNumberFormat="0" applyBorder="0" applyAlignment="0" applyProtection="0"/>
    <xf numFmtId="0" fontId="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39" borderId="0" applyNumberFormat="0" applyBorder="0" applyAlignment="0" applyProtection="0"/>
    <xf numFmtId="0" fontId="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42" borderId="0" applyNumberFormat="0" applyBorder="0" applyAlignment="0" applyProtection="0"/>
    <xf numFmtId="0" fontId="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51" borderId="10" applyNumberFormat="0" applyAlignment="0" applyProtection="0"/>
    <xf numFmtId="0" fontId="19" fillId="6" borderId="4" applyNumberFormat="0" applyAlignment="0" applyProtection="0"/>
    <xf numFmtId="0" fontId="18" fillId="51" borderId="10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1" applyNumberFormat="0" applyAlignment="0" applyProtection="0"/>
    <xf numFmtId="0" fontId="22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9" fontId="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38" borderId="10" applyNumberFormat="0" applyAlignment="0" applyProtection="0"/>
    <xf numFmtId="0" fontId="46" fillId="5" borderId="4" applyNumberFormat="0" applyAlignment="0" applyProtection="0"/>
    <xf numFmtId="0" fontId="45" fillId="38" borderId="10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15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53" borderId="0" applyNumberFormat="0" applyBorder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54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4" fillId="0" borderId="0"/>
    <xf numFmtId="0" fontId="27" fillId="0" borderId="0" applyNumberFormat="0" applyFont="0">
      <alignment readingOrder="1"/>
      <protection locked="0"/>
    </xf>
    <xf numFmtId="0" fontId="25" fillId="0" borderId="0"/>
    <xf numFmtId="0" fontId="7" fillId="0" borderId="0"/>
    <xf numFmtId="0" fontId="6" fillId="0" borderId="0"/>
    <xf numFmtId="0" fontId="25" fillId="0" borderId="0"/>
    <xf numFmtId="0" fontId="11" fillId="0" borderId="0"/>
    <xf numFmtId="0" fontId="26" fillId="0" borderId="0"/>
    <xf numFmtId="0" fontId="25" fillId="0" borderId="0"/>
    <xf numFmtId="170" fontId="55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8" fillId="54" borderId="16" applyNumberFormat="0" applyFont="0" applyAlignment="0" applyProtection="0"/>
    <xf numFmtId="0" fontId="10" fillId="54" borderId="16" applyNumberFormat="0" applyFont="0" applyAlignment="0" applyProtection="0"/>
    <xf numFmtId="0" fontId="6" fillId="8" borderId="8" applyNumberFormat="0" applyFont="0" applyAlignment="0" applyProtection="0"/>
    <xf numFmtId="0" fontId="10" fillId="54" borderId="16" applyNumberFormat="0" applyFont="0" applyAlignment="0" applyProtection="0"/>
    <xf numFmtId="0" fontId="11" fillId="8" borderId="8" applyNumberFormat="0" applyFont="0" applyAlignment="0" applyProtection="0"/>
    <xf numFmtId="0" fontId="28" fillId="54" borderId="16" applyNumberFormat="0" applyFont="0" applyAlignment="0" applyProtection="0"/>
    <xf numFmtId="0" fontId="11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6" fillId="51" borderId="17" applyNumberFormat="0" applyAlignment="0" applyProtection="0"/>
    <xf numFmtId="0" fontId="57" fillId="6" borderId="5" applyNumberFormat="0" applyAlignment="0" applyProtection="0"/>
    <xf numFmtId="0" fontId="56" fillId="51" borderId="17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2" fontId="59" fillId="56" borderId="18" applyProtection="0">
      <alignment horizontal="right"/>
    </xf>
    <xf numFmtId="2" fontId="59" fillId="56" borderId="18" applyProtection="0">
      <alignment horizontal="right"/>
    </xf>
    <xf numFmtId="2" fontId="59" fillId="56" borderId="18" applyProtection="0">
      <alignment horizontal="right"/>
    </xf>
    <xf numFmtId="14" fontId="60" fillId="55" borderId="0" applyBorder="0" applyProtection="0">
      <alignment horizontal="lef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2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16" fillId="3" borderId="0" applyNumberFormat="0" applyBorder="0" applyAlignment="0" applyProtection="0"/>
    <xf numFmtId="0" fontId="52" fillId="4" borderId="0" applyNumberFormat="0" applyBorder="0" applyAlignment="0" applyProtection="0"/>
    <xf numFmtId="0" fontId="46" fillId="5" borderId="4" applyNumberFormat="0" applyAlignment="0" applyProtection="0"/>
    <xf numFmtId="0" fontId="57" fillId="6" borderId="5" applyNumberFormat="0" applyAlignment="0" applyProtection="0"/>
    <xf numFmtId="0" fontId="19" fillId="6" borderId="4" applyNumberFormat="0" applyAlignment="0" applyProtection="0"/>
    <xf numFmtId="0" fontId="49" fillId="0" borderId="6" applyNumberFormat="0" applyFill="0" applyAlignment="0" applyProtection="0"/>
    <xf numFmtId="0" fontId="22" fillId="7" borderId="7" applyNumberFormat="0" applyAlignment="0" applyProtection="0"/>
    <xf numFmtId="0" fontId="6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0" borderId="0" applyNumberFormat="0" applyFont="0">
      <alignment readingOrder="1"/>
      <protection locked="0"/>
    </xf>
    <xf numFmtId="0" fontId="27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72" fillId="0" borderId="0" xfId="0" applyFont="1" applyBorder="1" applyAlignment="1">
      <alignment horizontal="centerContinuous"/>
    </xf>
    <xf numFmtId="0" fontId="6" fillId="0" borderId="0" xfId="0" applyFont="1" applyBorder="1"/>
    <xf numFmtId="0" fontId="6" fillId="0" borderId="0" xfId="0" applyFont="1" applyBorder="1" applyAlignment="1">
      <alignment horizontal="centerContinuous"/>
    </xf>
    <xf numFmtId="164" fontId="6" fillId="0" borderId="0" xfId="0" applyNumberFormat="1" applyFont="1" applyBorder="1"/>
    <xf numFmtId="0" fontId="6" fillId="60" borderId="0" xfId="0" applyFont="1" applyFill="1" applyBorder="1"/>
    <xf numFmtId="0" fontId="73" fillId="60" borderId="0" xfId="0" applyFont="1" applyFill="1" applyBorder="1"/>
    <xf numFmtId="164" fontId="6" fillId="60" borderId="0" xfId="0" applyNumberFormat="1" applyFont="1" applyFill="1" applyBorder="1"/>
    <xf numFmtId="0" fontId="73" fillId="60" borderId="0" xfId="0" quotePrefix="1" applyFont="1" applyFill="1" applyBorder="1" applyAlignment="1">
      <alignment horizontal="left"/>
    </xf>
    <xf numFmtId="0" fontId="81" fillId="0" borderId="0" xfId="0" applyFont="1" applyFill="1" applyBorder="1"/>
    <xf numFmtId="0" fontId="79" fillId="0" borderId="0" xfId="0" applyFont="1" applyFill="1" applyBorder="1" applyAlignment="1">
      <alignment horizontal="left"/>
    </xf>
    <xf numFmtId="0" fontId="79" fillId="59" borderId="0" xfId="0" applyFont="1" applyFill="1" applyBorder="1" applyAlignment="1">
      <alignment horizontal="left"/>
    </xf>
    <xf numFmtId="0" fontId="79" fillId="60" borderId="0" xfId="0" applyFont="1" applyFill="1" applyBorder="1" applyAlignment="1">
      <alignment horizontal="left"/>
    </xf>
    <xf numFmtId="164" fontId="79" fillId="0" borderId="0" xfId="322" applyNumberFormat="1" applyFont="1" applyBorder="1" applyAlignment="1">
      <alignment horizontal="center"/>
    </xf>
    <xf numFmtId="164" fontId="79" fillId="59" borderId="0" xfId="322" applyNumberFormat="1" applyFont="1" applyFill="1" applyBorder="1" applyAlignment="1">
      <alignment horizontal="center"/>
    </xf>
    <xf numFmtId="164" fontId="79" fillId="0" borderId="0" xfId="322" applyNumberFormat="1" applyFont="1" applyFill="1" applyBorder="1" applyAlignment="1">
      <alignment horizontal="center"/>
    </xf>
    <xf numFmtId="0" fontId="84" fillId="0" borderId="0" xfId="0" applyFont="1" applyFill="1" applyBorder="1"/>
    <xf numFmtId="0" fontId="84" fillId="0" borderId="0" xfId="0" applyFont="1" applyBorder="1"/>
    <xf numFmtId="0" fontId="79" fillId="0" borderId="0" xfId="0" applyFont="1" applyFill="1" applyBorder="1"/>
    <xf numFmtId="0" fontId="79" fillId="61" borderId="0" xfId="0" applyFont="1" applyFill="1" applyBorder="1" applyAlignment="1">
      <alignment horizontal="centerContinuous"/>
    </xf>
    <xf numFmtId="0" fontId="79" fillId="0" borderId="0" xfId="0" applyFont="1" applyFill="1" applyBorder="1" applyAlignment="1" applyProtection="1">
      <alignment horizontal="center"/>
      <protection locked="0"/>
    </xf>
    <xf numFmtId="3" fontId="79" fillId="0" borderId="0" xfId="0" applyNumberFormat="1" applyFont="1" applyFill="1" applyBorder="1" applyAlignment="1">
      <alignment horizontal="center"/>
    </xf>
    <xf numFmtId="3" fontId="85" fillId="59" borderId="0" xfId="0" applyNumberFormat="1" applyFont="1" applyFill="1" applyBorder="1" applyAlignment="1">
      <alignment horizontal="centerContinuous"/>
    </xf>
    <xf numFmtId="3" fontId="85" fillId="0" borderId="0" xfId="0" applyNumberFormat="1" applyFont="1" applyFill="1" applyBorder="1" applyAlignment="1">
      <alignment horizontal="centerContinuous"/>
    </xf>
    <xf numFmtId="3" fontId="85" fillId="60" borderId="0" xfId="0" applyNumberFormat="1" applyFont="1" applyFill="1" applyBorder="1" applyAlignment="1">
      <alignment horizontal="centerContinuous"/>
    </xf>
    <xf numFmtId="0" fontId="79" fillId="60" borderId="0" xfId="0" applyFont="1" applyFill="1" applyBorder="1"/>
    <xf numFmtId="3" fontId="85" fillId="59" borderId="0" xfId="0" applyNumberFormat="1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horizontal="center"/>
    </xf>
    <xf numFmtId="3" fontId="85" fillId="60" borderId="0" xfId="0" applyNumberFormat="1" applyFont="1" applyFill="1" applyBorder="1" applyAlignment="1">
      <alignment horizontal="center"/>
    </xf>
    <xf numFmtId="164" fontId="84" fillId="0" borderId="0" xfId="425" applyNumberFormat="1" applyFont="1" applyBorder="1"/>
    <xf numFmtId="3" fontId="79" fillId="0" borderId="0" xfId="0" applyNumberFormat="1" applyFont="1" applyFill="1" applyBorder="1" applyAlignment="1">
      <alignment horizontal="centerContinuous"/>
    </xf>
    <xf numFmtId="0" fontId="82" fillId="60" borderId="0" xfId="0" applyFont="1" applyFill="1" applyBorder="1"/>
    <xf numFmtId="0" fontId="79" fillId="61" borderId="0" xfId="0" applyFont="1" applyFill="1" applyBorder="1" applyAlignment="1">
      <alignment horizontal="centerContinuous" wrapText="1"/>
    </xf>
    <xf numFmtId="0" fontId="74" fillId="0" borderId="0" xfId="0" applyFont="1" applyBorder="1" applyAlignment="1">
      <alignment horizontal="centerContinuous"/>
    </xf>
    <xf numFmtId="0" fontId="78" fillId="0" borderId="0" xfId="0" applyFont="1" applyBorder="1" applyAlignment="1">
      <alignment horizontal="centerContinuous"/>
    </xf>
    <xf numFmtId="0" fontId="79" fillId="60" borderId="0" xfId="0" applyFont="1" applyFill="1" applyBorder="1" applyAlignment="1">
      <alignment horizontal="centerContinuous"/>
    </xf>
    <xf numFmtId="0" fontId="84" fillId="60" borderId="0" xfId="0" applyFont="1" applyFill="1" applyBorder="1" applyAlignment="1">
      <alignment horizontal="centerContinuous"/>
    </xf>
    <xf numFmtId="0" fontId="81" fillId="0" borderId="0" xfId="0" applyFont="1" applyFill="1" applyBorder="1" applyAlignment="1">
      <alignment horizontal="left"/>
    </xf>
    <xf numFmtId="0" fontId="75" fillId="0" borderId="0" xfId="0" applyFont="1" applyBorder="1" applyAlignment="1">
      <alignment horizontal="centerContinuous"/>
    </xf>
    <xf numFmtId="0" fontId="84" fillId="0" borderId="0" xfId="0" applyFont="1" applyBorder="1" applyAlignment="1">
      <alignment horizontal="centerContinuous"/>
    </xf>
    <xf numFmtId="3" fontId="85" fillId="0" borderId="0" xfId="0" applyNumberFormat="1" applyFont="1" applyBorder="1" applyAlignment="1">
      <alignment horizontal="center"/>
    </xf>
    <xf numFmtId="165" fontId="83" fillId="0" borderId="0" xfId="0" applyNumberFormat="1" applyFont="1" applyBorder="1" applyAlignment="1">
      <alignment horizontal="centerContinuous"/>
    </xf>
    <xf numFmtId="165" fontId="83" fillId="0" borderId="0" xfId="0" applyNumberFormat="1" applyFont="1" applyFill="1" applyBorder="1" applyAlignment="1">
      <alignment horizontal="centerContinuous"/>
    </xf>
    <xf numFmtId="0" fontId="84" fillId="0" borderId="0" xfId="0" applyFont="1" applyFill="1" applyBorder="1" applyAlignment="1">
      <alignment horizontal="centerContinuous"/>
    </xf>
    <xf numFmtId="0" fontId="84" fillId="59" borderId="0" xfId="0" applyFont="1" applyFill="1" applyBorder="1" applyAlignment="1">
      <alignment horizontal="centerContinuous"/>
    </xf>
    <xf numFmtId="165" fontId="84" fillId="0" borderId="0" xfId="0" applyNumberFormat="1" applyFont="1" applyBorder="1" applyAlignment="1">
      <alignment horizontal="left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/>
    </xf>
    <xf numFmtId="0" fontId="84" fillId="59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165" fontId="83" fillId="60" borderId="0" xfId="0" applyNumberFormat="1" applyFont="1" applyFill="1" applyBorder="1" applyAlignment="1">
      <alignment horizontal="centerContinuous"/>
    </xf>
    <xf numFmtId="165" fontId="84" fillId="60" borderId="0" xfId="0" applyNumberFormat="1" applyFont="1" applyFill="1" applyBorder="1" applyAlignment="1">
      <alignment horizontal="left"/>
    </xf>
    <xf numFmtId="0" fontId="84" fillId="60" borderId="0" xfId="0" applyFont="1" applyFill="1" applyBorder="1" applyAlignment="1">
      <alignment horizontal="left"/>
    </xf>
    <xf numFmtId="0" fontId="84" fillId="60" borderId="0" xfId="0" applyFont="1" applyFill="1" applyBorder="1" applyAlignment="1">
      <alignment horizontal="center"/>
    </xf>
    <xf numFmtId="0" fontId="6" fillId="60" borderId="0" xfId="0" applyFont="1" applyFill="1" applyBorder="1" applyAlignment="1">
      <alignment horizontal="centerContinuous"/>
    </xf>
    <xf numFmtId="165" fontId="6" fillId="60" borderId="0" xfId="0" applyNumberFormat="1" applyFont="1" applyFill="1" applyBorder="1" applyAlignment="1">
      <alignment horizontal="centerContinuous"/>
    </xf>
    <xf numFmtId="165" fontId="76" fillId="60" borderId="0" xfId="0" applyNumberFormat="1" applyFont="1" applyFill="1" applyBorder="1" applyAlignment="1">
      <alignment horizontal="centerContinuous"/>
    </xf>
    <xf numFmtId="0" fontId="80" fillId="60" borderId="0" xfId="0" applyFont="1" applyFill="1" applyBorder="1"/>
    <xf numFmtId="0" fontId="79" fillId="61" borderId="0" xfId="0" applyFont="1" applyFill="1" applyBorder="1"/>
    <xf numFmtId="0" fontId="77" fillId="0" borderId="0" xfId="0" applyFont="1" applyBorder="1" applyAlignment="1">
      <alignment vertical="center"/>
    </xf>
    <xf numFmtId="3" fontId="85" fillId="62" borderId="0" xfId="0" applyNumberFormat="1" applyFont="1" applyFill="1" applyBorder="1" applyAlignment="1">
      <alignment horizontal="centerContinuous"/>
    </xf>
    <xf numFmtId="0" fontId="79" fillId="0" borderId="0" xfId="0" applyFont="1" applyFill="1" applyBorder="1" applyProtection="1">
      <protection locked="0"/>
    </xf>
    <xf numFmtId="0" fontId="79" fillId="62" borderId="0" xfId="0" applyFont="1" applyFill="1" applyBorder="1" applyAlignment="1">
      <alignment horizontal="left"/>
    </xf>
    <xf numFmtId="3" fontId="85" fillId="62" borderId="0" xfId="0" applyNumberFormat="1" applyFont="1" applyFill="1" applyBorder="1" applyAlignment="1">
      <alignment horizontal="center"/>
    </xf>
    <xf numFmtId="3" fontId="84" fillId="0" borderId="0" xfId="0" applyNumberFormat="1" applyFont="1" applyBorder="1"/>
    <xf numFmtId="0" fontId="75" fillId="61" borderId="0" xfId="0" applyFont="1" applyFill="1" applyBorder="1" applyAlignment="1">
      <alignment horizontal="center" wrapText="1"/>
    </xf>
    <xf numFmtId="0" fontId="75" fillId="61" borderId="0" xfId="0" applyFont="1" applyFill="1" applyBorder="1" applyAlignment="1">
      <alignment horizontal="centerContinuous"/>
    </xf>
    <xf numFmtId="0" fontId="75" fillId="61" borderId="0" xfId="0" applyFont="1" applyFill="1" applyBorder="1" applyAlignment="1">
      <alignment horizontal="center"/>
    </xf>
    <xf numFmtId="0" fontId="75" fillId="60" borderId="0" xfId="0" applyFont="1" applyFill="1" applyBorder="1" applyAlignment="1">
      <alignment horizontal="center"/>
    </xf>
    <xf numFmtId="3" fontId="85" fillId="0" borderId="0" xfId="0" applyNumberFormat="1" applyFont="1" applyAlignment="1">
      <alignment horizontal="center"/>
    </xf>
    <xf numFmtId="3" fontId="79" fillId="0" borderId="0" xfId="0" applyNumberFormat="1" applyFont="1" applyAlignment="1">
      <alignment horizontal="center"/>
    </xf>
    <xf numFmtId="0" fontId="79" fillId="0" borderId="0" xfId="0" applyFont="1" applyAlignment="1">
      <alignment horizontal="centerContinuous"/>
    </xf>
    <xf numFmtId="3" fontId="85" fillId="59" borderId="0" xfId="0" applyNumberFormat="1" applyFont="1" applyFill="1" applyAlignment="1">
      <alignment horizontal="center"/>
    </xf>
    <xf numFmtId="3" fontId="79" fillId="59" borderId="0" xfId="0" applyNumberFormat="1" applyFont="1" applyFill="1" applyAlignment="1">
      <alignment horizontal="center"/>
    </xf>
    <xf numFmtId="0" fontId="79" fillId="59" borderId="0" xfId="0" applyFont="1" applyFill="1" applyAlignment="1">
      <alignment horizontal="centerContinuous"/>
    </xf>
    <xf numFmtId="0" fontId="84" fillId="59" borderId="0" xfId="0" applyFont="1" applyFill="1" applyAlignment="1">
      <alignment horizontal="centerContinuous"/>
    </xf>
    <xf numFmtId="3" fontId="85" fillId="62" borderId="0" xfId="0" applyNumberFormat="1" applyFont="1" applyFill="1" applyAlignment="1">
      <alignment horizontal="center"/>
    </xf>
    <xf numFmtId="0" fontId="84" fillId="62" borderId="0" xfId="0" applyFont="1" applyFill="1" applyAlignment="1">
      <alignment horizontal="centerContinuous"/>
    </xf>
    <xf numFmtId="0" fontId="84" fillId="0" borderId="0" xfId="0" applyFont="1" applyAlignment="1">
      <alignment horizontal="centerContinuous"/>
    </xf>
    <xf numFmtId="164" fontId="84" fillId="0" borderId="0" xfId="0" applyNumberFormat="1" applyFont="1" applyBorder="1"/>
  </cellXfs>
  <cellStyles count="444">
    <cellStyle name="_ColumnTitles" xfId="1"/>
    <cellStyle name="_ColumnTitles 2" xfId="2"/>
    <cellStyle name="_DateRange" xfId="3"/>
    <cellStyle name="_DateRange 2" xfId="4"/>
    <cellStyle name="_Hidden" xfId="5"/>
    <cellStyle name="_Normal" xfId="6"/>
    <cellStyle name="_Percentage" xfId="7"/>
    <cellStyle name="_PercentageBold" xfId="8"/>
    <cellStyle name="_SeriesAttributes" xfId="9"/>
    <cellStyle name="_SeriesAttributes 2" xfId="10"/>
    <cellStyle name="_SeriesData" xfId="11"/>
    <cellStyle name="_SeriesData 2" xfId="12"/>
    <cellStyle name="_SeriesDataNA" xfId="13"/>
    <cellStyle name="_SeriesDataStatistics" xfId="14"/>
    <cellStyle name="20% - Accent1" xfId="392" builtinId="30" customBuiltin="1"/>
    <cellStyle name="20% - Accent1 2" xfId="15"/>
    <cellStyle name="20% - Accent1 2 2" xfId="16"/>
    <cellStyle name="20% - Accent1 2 3" xfId="17"/>
    <cellStyle name="20% - Accent1 3" xfId="18"/>
    <cellStyle name="20% - Accent1 4" xfId="19"/>
    <cellStyle name="20% - Accent1 5" xfId="20"/>
    <cellStyle name="20% - Accent1 6" xfId="21"/>
    <cellStyle name="20% - Accent1 7" xfId="22"/>
    <cellStyle name="20% - Accent2" xfId="396" builtinId="34" customBuiltin="1"/>
    <cellStyle name="20% - Accent2 2" xfId="23"/>
    <cellStyle name="20% - Accent2 2 2" xfId="24"/>
    <cellStyle name="20% - Accent2 2 3" xfId="25"/>
    <cellStyle name="20% - Accent2 3" xfId="26"/>
    <cellStyle name="20% - Accent2 4" xfId="27"/>
    <cellStyle name="20% - Accent2 5" xfId="28"/>
    <cellStyle name="20% - Accent2 6" xfId="29"/>
    <cellStyle name="20% - Accent2 7" xfId="30"/>
    <cellStyle name="20% - Accent3" xfId="400" builtinId="38" customBuiltin="1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4" xfId="404" builtinId="42" customBuiltin="1"/>
    <cellStyle name="20% - Accent4 2" xfId="39"/>
    <cellStyle name="20% - Accent4 2 2" xfId="40"/>
    <cellStyle name="20% - Accent4 2 3" xfId="41"/>
    <cellStyle name="20% - Accent4 3" xfId="42"/>
    <cellStyle name="20% - Accent4 4" xfId="43"/>
    <cellStyle name="20% - Accent4 5" xfId="44"/>
    <cellStyle name="20% - Accent4 6" xfId="45"/>
    <cellStyle name="20% - Accent4 7" xfId="46"/>
    <cellStyle name="20% - Accent5" xfId="408" builtinId="46" customBuiltin="1"/>
    <cellStyle name="20% - Accent5 2" xfId="47"/>
    <cellStyle name="20% - Accent5 2 2" xfId="48"/>
    <cellStyle name="20% - Accent5 2 3" xfId="49"/>
    <cellStyle name="20% - Accent5 3" xfId="50"/>
    <cellStyle name="20% - Accent5 4" xfId="51"/>
    <cellStyle name="20% - Accent5 5" xfId="52"/>
    <cellStyle name="20% - Accent5 6" xfId="53"/>
    <cellStyle name="20% - Accent5 7" xfId="54"/>
    <cellStyle name="20% - Accent6" xfId="412" builtinId="50" customBuiltin="1"/>
    <cellStyle name="20% - Accent6 2" xfId="55"/>
    <cellStyle name="20% - Accent6 2 2" xfId="56"/>
    <cellStyle name="20% - Accent6 2 3" xfId="57"/>
    <cellStyle name="20% - Accent6 3" xfId="58"/>
    <cellStyle name="20% - Accent6 4" xfId="59"/>
    <cellStyle name="20% - Accent6 5" xfId="60"/>
    <cellStyle name="20% - Accent6 6" xfId="61"/>
    <cellStyle name="20% - Accent6 7" xfId="62"/>
    <cellStyle name="40% - Accent1" xfId="393" builtinId="31" customBuiltin="1"/>
    <cellStyle name="40% - Accent1 2" xfId="63"/>
    <cellStyle name="40% - Accent1 2 2" xfId="64"/>
    <cellStyle name="40% - Accent1 2 3" xfId="65"/>
    <cellStyle name="40% - Accent1 3" xfId="66"/>
    <cellStyle name="40% - Accent1 4" xfId="67"/>
    <cellStyle name="40% - Accent1 5" xfId="68"/>
    <cellStyle name="40% - Accent1 6" xfId="69"/>
    <cellStyle name="40% - Accent1 7" xfId="70"/>
    <cellStyle name="40% - Accent2" xfId="397" builtinId="35" customBuiltin="1"/>
    <cellStyle name="40% - Accent2 2" xfId="71"/>
    <cellStyle name="40% - Accent2 2 2" xfId="72"/>
    <cellStyle name="40% - Accent2 2 3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3" xfId="401" builtinId="39" customBuiltin="1"/>
    <cellStyle name="40% - Accent3 2" xfId="79"/>
    <cellStyle name="40% - Accent3 2 2" xfId="80"/>
    <cellStyle name="40% - Accent3 2 3" xfId="81"/>
    <cellStyle name="40% - Accent3 3" xfId="82"/>
    <cellStyle name="40% - Accent3 4" xfId="83"/>
    <cellStyle name="40% - Accent3 5" xfId="84"/>
    <cellStyle name="40% - Accent3 6" xfId="85"/>
    <cellStyle name="40% - Accent3 7" xfId="86"/>
    <cellStyle name="40% - Accent4" xfId="405" builtinId="43" customBuiltin="1"/>
    <cellStyle name="40% - Accent4 2" xfId="87"/>
    <cellStyle name="40% - Accent4 2 2" xfId="88"/>
    <cellStyle name="40% - Accent4 2 3" xfId="89"/>
    <cellStyle name="40% - Accent4 3" xfId="90"/>
    <cellStyle name="40% - Accent4 4" xfId="91"/>
    <cellStyle name="40% - Accent4 5" xfId="92"/>
    <cellStyle name="40% - Accent4 6" xfId="93"/>
    <cellStyle name="40% - Accent4 7" xfId="94"/>
    <cellStyle name="40% - Accent5" xfId="409" builtinId="47" customBuiltin="1"/>
    <cellStyle name="40% - Accent5 2" xfId="95"/>
    <cellStyle name="40% - Accent5 2 2" xfId="96"/>
    <cellStyle name="40% - Accent5 2 3" xfId="97"/>
    <cellStyle name="40% - Accent5 3" xfId="98"/>
    <cellStyle name="40% - Accent5 4" xfId="99"/>
    <cellStyle name="40% - Accent5 5" xfId="100"/>
    <cellStyle name="40% - Accent5 6" xfId="101"/>
    <cellStyle name="40% - Accent5 7" xfId="102"/>
    <cellStyle name="40% - Accent6" xfId="413" builtinId="51" customBuiltin="1"/>
    <cellStyle name="40% - Accent6 2" xfId="103"/>
    <cellStyle name="40% - Accent6 2 2" xfId="104"/>
    <cellStyle name="40% - Accent6 2 3" xfId="105"/>
    <cellStyle name="40% - Accent6 3" xfId="106"/>
    <cellStyle name="40% - Accent6 4" xfId="107"/>
    <cellStyle name="40% - Accent6 5" xfId="108"/>
    <cellStyle name="40% - Accent6 6" xfId="109"/>
    <cellStyle name="40% - Accent6 7" xfId="110"/>
    <cellStyle name="60% - Accent1" xfId="394" builtinId="32" customBuiltin="1"/>
    <cellStyle name="60% - Accent1 2" xfId="111"/>
    <cellStyle name="60% - Accent1 2 2" xfId="112"/>
    <cellStyle name="60% - Accent1 2 3" xfId="113"/>
    <cellStyle name="60% - Accent1 3" xfId="114"/>
    <cellStyle name="60% - Accent2" xfId="398" builtinId="36" customBuiltin="1"/>
    <cellStyle name="60% - Accent2 2" xfId="115"/>
    <cellStyle name="60% - Accent2 2 2" xfId="116"/>
    <cellStyle name="60% - Accent2 2 3" xfId="117"/>
    <cellStyle name="60% - Accent2 3" xfId="118"/>
    <cellStyle name="60% - Accent3" xfId="402" builtinId="40" customBuiltin="1"/>
    <cellStyle name="60% - Accent3 2" xfId="119"/>
    <cellStyle name="60% - Accent3 2 2" xfId="120"/>
    <cellStyle name="60% - Accent3 2 3" xfId="121"/>
    <cellStyle name="60% - Accent3 3" xfId="122"/>
    <cellStyle name="60% - Accent4" xfId="406" builtinId="44" customBuiltin="1"/>
    <cellStyle name="60% - Accent4 2" xfId="123"/>
    <cellStyle name="60% - Accent4 2 2" xfId="124"/>
    <cellStyle name="60% - Accent4 2 3" xfId="125"/>
    <cellStyle name="60% - Accent4 3" xfId="126"/>
    <cellStyle name="60% - Accent5" xfId="410" builtinId="48" customBuiltin="1"/>
    <cellStyle name="60% - Accent5 2" xfId="127"/>
    <cellStyle name="60% - Accent5 2 2" xfId="128"/>
    <cellStyle name="60% - Accent5 2 3" xfId="129"/>
    <cellStyle name="60% - Accent5 3" xfId="130"/>
    <cellStyle name="60% - Accent6" xfId="414" builtinId="52" customBuiltin="1"/>
    <cellStyle name="60% - Accent6 2" xfId="131"/>
    <cellStyle name="60% - Accent6 2 2" xfId="132"/>
    <cellStyle name="60% - Accent6 2 3" xfId="133"/>
    <cellStyle name="60% - Accent6 3" xfId="134"/>
    <cellStyle name="Accent1" xfId="391" builtinId="29" customBuiltin="1"/>
    <cellStyle name="Accent1 2" xfId="135"/>
    <cellStyle name="Accent1 2 2" xfId="136"/>
    <cellStyle name="Accent1 2 3" xfId="137"/>
    <cellStyle name="Accent1 3" xfId="138"/>
    <cellStyle name="Accent2" xfId="395" builtinId="33" customBuiltin="1"/>
    <cellStyle name="Accent2 2" xfId="139"/>
    <cellStyle name="Accent2 2 2" xfId="140"/>
    <cellStyle name="Accent2 2 3" xfId="141"/>
    <cellStyle name="Accent2 3" xfId="142"/>
    <cellStyle name="Accent3" xfId="399" builtinId="37" customBuiltin="1"/>
    <cellStyle name="Accent3 2" xfId="143"/>
    <cellStyle name="Accent3 2 2" xfId="144"/>
    <cellStyle name="Accent3 2 3" xfId="145"/>
    <cellStyle name="Accent3 3" xfId="146"/>
    <cellStyle name="Accent4" xfId="403" builtinId="41" customBuiltin="1"/>
    <cellStyle name="Accent4 2" xfId="147"/>
    <cellStyle name="Accent4 2 2" xfId="148"/>
    <cellStyle name="Accent4 2 3" xfId="149"/>
    <cellStyle name="Accent4 3" xfId="150"/>
    <cellStyle name="Accent5" xfId="407" builtinId="45" customBuiltin="1"/>
    <cellStyle name="Accent5 2" xfId="151"/>
    <cellStyle name="Accent5 2 2" xfId="152"/>
    <cellStyle name="Accent5 2 3" xfId="153"/>
    <cellStyle name="Accent5 3" xfId="154"/>
    <cellStyle name="Accent6" xfId="411" builtinId="49" customBuiltin="1"/>
    <cellStyle name="Accent6 2" xfId="155"/>
    <cellStyle name="Accent6 2 2" xfId="156"/>
    <cellStyle name="Accent6 2 3" xfId="157"/>
    <cellStyle name="Accent6 3" xfId="158"/>
    <cellStyle name="Bad" xfId="380" builtinId="27" customBuiltin="1"/>
    <cellStyle name="Bad 2" xfId="159"/>
    <cellStyle name="Bad 2 2" xfId="160"/>
    <cellStyle name="Bad 2 3" xfId="161"/>
    <cellStyle name="Bad 3" xfId="162"/>
    <cellStyle name="Calculation" xfId="384" builtinId="22" customBuiltin="1"/>
    <cellStyle name="Calculation 2" xfId="163"/>
    <cellStyle name="Calculation 2 2" xfId="164"/>
    <cellStyle name="Calculation 2 2 2" xfId="165"/>
    <cellStyle name="Calculation 2 3" xfId="166"/>
    <cellStyle name="Calculation 3" xfId="167"/>
    <cellStyle name="Check Cell" xfId="386" builtinId="23" customBuiltin="1"/>
    <cellStyle name="Check Cell 2" xfId="168"/>
    <cellStyle name="Check Cell 2 2" xfId="169"/>
    <cellStyle name="Check Cell 2 3" xfId="170"/>
    <cellStyle name="Check Cell 3" xfId="171"/>
    <cellStyle name="Comma [0] 2" xfId="172"/>
    <cellStyle name="Comma [0] 2 2" xfId="173"/>
    <cellStyle name="Comma [0] 3" xfId="174"/>
    <cellStyle name="Comma 10" xfId="175"/>
    <cellStyle name="Comma 10 2" xfId="430"/>
    <cellStyle name="Comma 11" xfId="176"/>
    <cellStyle name="Comma 11 2" xfId="177"/>
    <cellStyle name="Comma 11 3" xfId="431"/>
    <cellStyle name="Comma 12" xfId="432"/>
    <cellStyle name="Comma 13" xfId="433"/>
    <cellStyle name="Comma 14" xfId="434"/>
    <cellStyle name="Comma 2" xfId="178"/>
    <cellStyle name="Comma 2 2" xfId="179"/>
    <cellStyle name="Comma 2 2 2" xfId="180"/>
    <cellStyle name="Comma 2 3" xfId="181"/>
    <cellStyle name="Comma 2 4" xfId="182"/>
    <cellStyle name="Comma 2 5" xfId="183"/>
    <cellStyle name="Comma 2 6" xfId="184"/>
    <cellStyle name="Comma 3" xfId="185"/>
    <cellStyle name="Comma 3 2" xfId="186"/>
    <cellStyle name="Comma 3 3" xfId="187"/>
    <cellStyle name="Comma 3 4" xfId="188"/>
    <cellStyle name="Comma 4" xfId="189"/>
    <cellStyle name="Comma 4 2" xfId="190"/>
    <cellStyle name="Comma 4 3" xfId="435"/>
    <cellStyle name="Comma 5" xfId="191"/>
    <cellStyle name="Comma 5 2" xfId="192"/>
    <cellStyle name="Comma 5 3" xfId="193"/>
    <cellStyle name="Comma 5 4" xfId="194"/>
    <cellStyle name="Comma 6" xfId="195"/>
    <cellStyle name="Comma 6 2" xfId="417"/>
    <cellStyle name="Comma 6 3" xfId="436"/>
    <cellStyle name="Comma 7" xfId="196"/>
    <cellStyle name="Comma 7 2" xfId="420"/>
    <cellStyle name="Comma 7 2 2" xfId="427"/>
    <cellStyle name="Comma 7 3" xfId="423"/>
    <cellStyle name="Comma 7 4" xfId="437"/>
    <cellStyle name="Comma 8" xfId="197"/>
    <cellStyle name="Comma 8 2" xfId="438"/>
    <cellStyle name="Comma 9" xfId="198"/>
    <cellStyle name="Comma 9 2" xfId="439"/>
    <cellStyle name="Comma0" xfId="199"/>
    <cellStyle name="Currency 2" xfId="200"/>
    <cellStyle name="Currency0" xfId="201"/>
    <cellStyle name="Date" xfId="202"/>
    <cellStyle name="Explanatory Text" xfId="389" builtinId="53" customBuiltin="1"/>
    <cellStyle name="Explanatory Text 2" xfId="203"/>
    <cellStyle name="Explanatory Text 2 2" xfId="204"/>
    <cellStyle name="Explanatory Text 2 3" xfId="205"/>
    <cellStyle name="Explanatory Text 3" xfId="206"/>
    <cellStyle name="Fixed" xfId="207"/>
    <cellStyle name="Followed Hyperlink 2" xfId="208"/>
    <cellStyle name="Good" xfId="379" builtinId="26" customBuiltin="1"/>
    <cellStyle name="Good 2" xfId="209"/>
    <cellStyle name="Good 2 2" xfId="210"/>
    <cellStyle name="Good 2 3" xfId="211"/>
    <cellStyle name="Good 3" xfId="212"/>
    <cellStyle name="Heading 1" xfId="375" builtinId="16" customBuiltin="1"/>
    <cellStyle name="Heading 1 2" xfId="213"/>
    <cellStyle name="Heading 1 2 2" xfId="214"/>
    <cellStyle name="Heading 1 2 3" xfId="215"/>
    <cellStyle name="Heading 1 3" xfId="216"/>
    <cellStyle name="Heading 2" xfId="376" builtinId="17" customBuiltin="1"/>
    <cellStyle name="Heading 2 2" xfId="217"/>
    <cellStyle name="Heading 2 2 2" xfId="218"/>
    <cellStyle name="Heading 2 2 3" xfId="219"/>
    <cellStyle name="Heading 2 3" xfId="220"/>
    <cellStyle name="Heading 3" xfId="377" builtinId="18" customBuiltin="1"/>
    <cellStyle name="Heading 3 2" xfId="221"/>
    <cellStyle name="Heading 3 2 2" xfId="222"/>
    <cellStyle name="Heading 3 2 3" xfId="223"/>
    <cellStyle name="Heading 3 3" xfId="224"/>
    <cellStyle name="Heading 4" xfId="378" builtinId="19" customBuiltin="1"/>
    <cellStyle name="Heading 4 2" xfId="225"/>
    <cellStyle name="Heading 4 2 2" xfId="226"/>
    <cellStyle name="Heading 4 2 3" xfId="227"/>
    <cellStyle name="Heading 4 3" xfId="228"/>
    <cellStyle name="Hyperlink 2" xfId="229"/>
    <cellStyle name="Hyperlink 3" xfId="230"/>
    <cellStyle name="Hyperlink 4" xfId="231"/>
    <cellStyle name="Hyperlink 4 2" xfId="232"/>
    <cellStyle name="Hyperlink 5" xfId="233"/>
    <cellStyle name="Input" xfId="382" builtinId="20" customBuiltin="1"/>
    <cellStyle name="Input 2" xfId="234"/>
    <cellStyle name="Input 2 2" xfId="235"/>
    <cellStyle name="Input 2 2 2" xfId="236"/>
    <cellStyle name="Input 2 3" xfId="237"/>
    <cellStyle name="Input 3" xfId="238"/>
    <cellStyle name="Linked Cell" xfId="385" builtinId="24" customBuiltin="1"/>
    <cellStyle name="Linked Cell 2" xfId="239"/>
    <cellStyle name="Linked Cell 2 2" xfId="240"/>
    <cellStyle name="Linked Cell 2 3" xfId="241"/>
    <cellStyle name="Linked Cell 3" xfId="242"/>
    <cellStyle name="Neutral" xfId="381" builtinId="28" customBuiltin="1"/>
    <cellStyle name="Neutral 2" xfId="243"/>
    <cellStyle name="Neutral 2 2" xfId="244"/>
    <cellStyle name="Neutral 2 3" xfId="245"/>
    <cellStyle name="Neutral 3" xfId="246"/>
    <cellStyle name="Normal" xfId="0" builtinId="0"/>
    <cellStyle name="Normal 10" xfId="247"/>
    <cellStyle name="Normal 11" xfId="248"/>
    <cellStyle name="Normal 12" xfId="249"/>
    <cellStyle name="Normal 13" xfId="250"/>
    <cellStyle name="Normal 14" xfId="251"/>
    <cellStyle name="Normal 15" xfId="252"/>
    <cellStyle name="Normal 15 2" xfId="253"/>
    <cellStyle name="Normal 16" xfId="254"/>
    <cellStyle name="Normal 16 2" xfId="255"/>
    <cellStyle name="Normal 16 3" xfId="256"/>
    <cellStyle name="Normal 17" xfId="257"/>
    <cellStyle name="Normal 17 2" xfId="258"/>
    <cellStyle name="Normal 18" xfId="259"/>
    <cellStyle name="Normal 19" xfId="373"/>
    <cellStyle name="Normal 2" xfId="260"/>
    <cellStyle name="Normal 2 2" xfId="261"/>
    <cellStyle name="Normal 2 2 2" xfId="262"/>
    <cellStyle name="Normal 2 2 2 2" xfId="263"/>
    <cellStyle name="Normal 2 3" xfId="264"/>
    <cellStyle name="Normal 2 3 2" xfId="265"/>
    <cellStyle name="Normal 2 4" xfId="266"/>
    <cellStyle name="Normal 2 4 2" xfId="267"/>
    <cellStyle name="Normal 2 4 2 2" xfId="268"/>
    <cellStyle name="Normal 2 4 3" xfId="269"/>
    <cellStyle name="Normal 2 5" xfId="270"/>
    <cellStyle name="Normal 2 5 2" xfId="415"/>
    <cellStyle name="Normal 2 6" xfId="271"/>
    <cellStyle name="Normal 2 7" xfId="440"/>
    <cellStyle name="Normal 20" xfId="429"/>
    <cellStyle name="Normal 3" xfId="272"/>
    <cellStyle name="Normal 3 2" xfId="273"/>
    <cellStyle name="Normal 3 2 2" xfId="274"/>
    <cellStyle name="Normal 3 2 3" xfId="416"/>
    <cellStyle name="Normal 3 3" xfId="275"/>
    <cellStyle name="Normal 3 4" xfId="276"/>
    <cellStyle name="Normal 3 5" xfId="277"/>
    <cellStyle name="Normal 4" xfId="278"/>
    <cellStyle name="Normal 4 2" xfId="279"/>
    <cellStyle name="Normal 4 2 2" xfId="280"/>
    <cellStyle name="Normal 4 2 3" xfId="281"/>
    <cellStyle name="Normal 4 3" xfId="282"/>
    <cellStyle name="Normal 4 4" xfId="283"/>
    <cellStyle name="Normal 4 5" xfId="284"/>
    <cellStyle name="Normal 4 6" xfId="285"/>
    <cellStyle name="Normal 4 7" xfId="441"/>
    <cellStyle name="Normal 5" xfId="286"/>
    <cellStyle name="Normal 5 2" xfId="287"/>
    <cellStyle name="Normal 5 2 2" xfId="288"/>
    <cellStyle name="Normal 5 3" xfId="289"/>
    <cellStyle name="Normal 5 4" xfId="442"/>
    <cellStyle name="Normal 6" xfId="290"/>
    <cellStyle name="Normal 6 2" xfId="291"/>
    <cellStyle name="Normal 6 2 2" xfId="292"/>
    <cellStyle name="Normal 6 3" xfId="293"/>
    <cellStyle name="Normal 6 4" xfId="294"/>
    <cellStyle name="Normal 6 5" xfId="295"/>
    <cellStyle name="Normal 7" xfId="296"/>
    <cellStyle name="Normal 7 2" xfId="297"/>
    <cellStyle name="Normal 8" xfId="298"/>
    <cellStyle name="Normal 8 2" xfId="299"/>
    <cellStyle name="Normal 9" xfId="300"/>
    <cellStyle name="Normal 9 2" xfId="301"/>
    <cellStyle name="Normal 9 3" xfId="419"/>
    <cellStyle name="Normal 9 3 2" xfId="426"/>
    <cellStyle name="Normal 9 4" xfId="422"/>
    <cellStyle name="Note" xfId="388" builtinId="10" customBuiltin="1"/>
    <cellStyle name="Note 2" xfId="302"/>
    <cellStyle name="Note 2 2" xfId="303"/>
    <cellStyle name="Note 2 2 2" xfId="304"/>
    <cellStyle name="Note 2 2 2 2" xfId="305"/>
    <cellStyle name="Note 2 3" xfId="306"/>
    <cellStyle name="Note 2 3 2" xfId="307"/>
    <cellStyle name="Note 3" xfId="308"/>
    <cellStyle name="Note 3 2" xfId="309"/>
    <cellStyle name="Note 4" xfId="310"/>
    <cellStyle name="Note 4 2" xfId="311"/>
    <cellStyle name="Note 5" xfId="312"/>
    <cellStyle name="Note 6" xfId="313"/>
    <cellStyle name="Note 7" xfId="314"/>
    <cellStyle name="Note 8" xfId="315"/>
    <cellStyle name="Note 9" xfId="316"/>
    <cellStyle name="Output" xfId="383" builtinId="21" customBuiltin="1"/>
    <cellStyle name="Output 2" xfId="317"/>
    <cellStyle name="Output 2 2" xfId="318"/>
    <cellStyle name="Output 2 2 2" xfId="319"/>
    <cellStyle name="Output 2 3" xfId="320"/>
    <cellStyle name="Output 3" xfId="321"/>
    <cellStyle name="Percent" xfId="425" builtinId="5"/>
    <cellStyle name="Percent 2" xfId="322"/>
    <cellStyle name="Percent 2 2" xfId="323"/>
    <cellStyle name="Percent 2 2 2" xfId="324"/>
    <cellStyle name="Percent 2 3" xfId="325"/>
    <cellStyle name="Percent 2 4" xfId="326"/>
    <cellStyle name="Percent 2 5" xfId="327"/>
    <cellStyle name="Percent 3" xfId="328"/>
    <cellStyle name="Percent 3 2" xfId="329"/>
    <cellStyle name="Percent 3 3" xfId="330"/>
    <cellStyle name="Percent 4" xfId="331"/>
    <cellStyle name="Percent 4 2" xfId="332"/>
    <cellStyle name="Percent 4 3" xfId="418"/>
    <cellStyle name="Percent 4 4" xfId="443"/>
    <cellStyle name="Percent 5" xfId="333"/>
    <cellStyle name="Percent 5 2" xfId="421"/>
    <cellStyle name="Percent 5 2 2" xfId="428"/>
    <cellStyle name="Percent 5 3" xfId="424"/>
    <cellStyle name="Percent 6" xfId="334"/>
    <cellStyle name="Percent 6 2" xfId="335"/>
    <cellStyle name="Percent 7" xfId="336"/>
    <cellStyle name="Percent 8" xfId="337"/>
    <cellStyle name="Percent 8 2" xfId="338"/>
    <cellStyle name="Style 21" xfId="339"/>
    <cellStyle name="Style 21 2" xfId="340"/>
    <cellStyle name="Style 21 2 2" xfId="341"/>
    <cellStyle name="Style 21 3" xfId="342"/>
    <cellStyle name="Style 22" xfId="343"/>
    <cellStyle name="Style 22 2" xfId="344"/>
    <cellStyle name="Style 22 3" xfId="345"/>
    <cellStyle name="Style 23" xfId="346"/>
    <cellStyle name="Style 23 2" xfId="347"/>
    <cellStyle name="Style 23 2 2" xfId="348"/>
    <cellStyle name="Style 23 2 3" xfId="349"/>
    <cellStyle name="Style 23 3" xfId="350"/>
    <cellStyle name="Style 23 3 2" xfId="351"/>
    <cellStyle name="Style 23 4" xfId="352"/>
    <cellStyle name="Style 24" xfId="353"/>
    <cellStyle name="Style 24 2" xfId="354"/>
    <cellStyle name="Style 24 3" xfId="355"/>
    <cellStyle name="Style 25" xfId="356"/>
    <cellStyle name="Style 25 2" xfId="357"/>
    <cellStyle name="Style 25 3" xfId="358"/>
    <cellStyle name="Style 26" xfId="359"/>
    <cellStyle name="Style 26 2" xfId="360"/>
    <cellStyle name="Style 26 3" xfId="361"/>
    <cellStyle name="Title" xfId="374" builtinId="15" customBuiltin="1"/>
    <cellStyle name="Title 2" xfId="362"/>
    <cellStyle name="Title 2 2" xfId="363"/>
    <cellStyle name="Total" xfId="390" builtinId="25" customBuiltin="1"/>
    <cellStyle name="Total 2" xfId="364"/>
    <cellStyle name="Total 2 2" xfId="365"/>
    <cellStyle name="Total 2 2 2" xfId="366"/>
    <cellStyle name="Total 2 3" xfId="367"/>
    <cellStyle name="Total 3" xfId="368"/>
    <cellStyle name="Warning Text" xfId="387" builtinId="11" customBuiltin="1"/>
    <cellStyle name="Warning Text 2" xfId="369"/>
    <cellStyle name="Warning Text 2 2" xfId="370"/>
    <cellStyle name="Warning Text 2 3" xfId="371"/>
    <cellStyle name="Warning Text 3" xfId="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:O58"/>
  <sheetViews>
    <sheetView showGridLines="0" tabSelected="1" zoomScale="70" zoomScaleNormal="70" workbookViewId="0">
      <pane ySplit="8" topLeftCell="A17" activePane="bottomLeft" state="frozen"/>
      <selection sqref="A1:XFD1048576"/>
      <selection pane="bottomLeft" activeCell="Q1" sqref="Q1"/>
    </sheetView>
  </sheetViews>
  <sheetFormatPr defaultColWidth="9.109375" defaultRowHeight="14.4" x14ac:dyDescent="0.3"/>
  <cols>
    <col min="1" max="1" width="9.109375" style="1"/>
    <col min="2" max="2" width="17.109375" style="3" customWidth="1"/>
    <col min="3" max="3" width="10.5546875" style="3" customWidth="1"/>
    <col min="4" max="5" width="12.5546875" style="3" customWidth="1"/>
    <col min="6" max="7" width="10.5546875" style="3" customWidth="1"/>
    <col min="8" max="8" width="12.5546875" style="3" customWidth="1"/>
    <col min="9" max="11" width="10.5546875" style="3" customWidth="1"/>
    <col min="12" max="12" width="11.44140625" style="3" bestFit="1" customWidth="1"/>
    <col min="13" max="13" width="20.5546875" style="3" bestFit="1" customWidth="1"/>
    <col min="14" max="15" width="9.109375" style="3"/>
    <col min="16" max="16384" width="9.109375" style="1"/>
  </cols>
  <sheetData>
    <row r="1" spans="2:15" ht="18" x14ac:dyDescent="0.35"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5" x14ac:dyDescent="0.3">
      <c r="B2" s="4"/>
      <c r="C2" s="4"/>
      <c r="D2" s="4"/>
      <c r="E2" s="4"/>
      <c r="F2" s="4"/>
      <c r="G2" s="4"/>
      <c r="H2" s="4"/>
      <c r="I2" s="4"/>
      <c r="J2" s="4"/>
    </row>
    <row r="3" spans="2:15" ht="21.15" customHeight="1" x14ac:dyDescent="0.4">
      <c r="B3" s="34" t="s">
        <v>10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5" ht="25.2" customHeight="1" x14ac:dyDescent="0.4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5" ht="15.6" x14ac:dyDescent="0.3">
      <c r="B5" s="39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5" ht="23.4" customHeight="1" x14ac:dyDescent="0.3">
      <c r="B6" s="39"/>
      <c r="C6" s="40"/>
      <c r="D6" s="40"/>
      <c r="E6" s="40"/>
      <c r="F6" s="40"/>
      <c r="H6" s="40"/>
      <c r="I6" s="40"/>
      <c r="J6" s="40"/>
      <c r="K6" s="40"/>
      <c r="L6" s="40"/>
      <c r="M6" s="40"/>
      <c r="N6" s="18"/>
      <c r="O6" s="18"/>
    </row>
    <row r="7" spans="2:15" ht="15.6" customHeight="1" x14ac:dyDescent="0.3">
      <c r="B7" s="59"/>
      <c r="C7" s="59"/>
      <c r="D7" s="59"/>
      <c r="E7" s="36" t="s">
        <v>5</v>
      </c>
      <c r="F7" s="36"/>
      <c r="G7" s="36"/>
      <c r="H7" s="20" t="s">
        <v>12</v>
      </c>
      <c r="I7" s="20"/>
      <c r="J7" s="20"/>
      <c r="K7" s="6"/>
      <c r="L7" s="36" t="s">
        <v>13</v>
      </c>
      <c r="M7" s="36"/>
      <c r="N7" s="18"/>
      <c r="O7" s="18"/>
    </row>
    <row r="8" spans="2:15" ht="31.2" x14ac:dyDescent="0.3">
      <c r="B8" s="59" t="s">
        <v>1</v>
      </c>
      <c r="C8" s="66" t="s">
        <v>6</v>
      </c>
      <c r="D8" s="66" t="s">
        <v>14</v>
      </c>
      <c r="E8" s="67" t="s">
        <v>15</v>
      </c>
      <c r="F8" s="68" t="s">
        <v>16</v>
      </c>
      <c r="G8" s="67" t="s">
        <v>4</v>
      </c>
      <c r="H8" s="67" t="s">
        <v>15</v>
      </c>
      <c r="I8" s="68" t="s">
        <v>16</v>
      </c>
      <c r="J8" s="67" t="s">
        <v>4</v>
      </c>
      <c r="K8" s="69" t="s">
        <v>4</v>
      </c>
      <c r="L8" s="67" t="s">
        <v>17</v>
      </c>
      <c r="M8" s="20" t="s">
        <v>18</v>
      </c>
      <c r="N8" s="18"/>
      <c r="O8" s="18"/>
    </row>
    <row r="9" spans="2:15" ht="15" customHeight="1" x14ac:dyDescent="0.3">
      <c r="B9" s="10" t="s">
        <v>0</v>
      </c>
      <c r="C9" s="17"/>
      <c r="D9" s="17"/>
      <c r="E9" s="17"/>
      <c r="F9" s="17"/>
      <c r="G9" s="19"/>
      <c r="H9" s="19"/>
      <c r="I9" s="19"/>
      <c r="J9" s="19"/>
      <c r="K9" s="19"/>
      <c r="L9" s="62"/>
      <c r="M9" s="21"/>
      <c r="N9" s="18"/>
      <c r="O9" s="18"/>
    </row>
    <row r="10" spans="2:15" ht="15" customHeight="1" x14ac:dyDescent="0.3">
      <c r="B10" s="11">
        <v>2010</v>
      </c>
      <c r="C10" s="70">
        <v>12657.558999999999</v>
      </c>
      <c r="D10" s="70">
        <v>9410.3809999999994</v>
      </c>
      <c r="E10" s="70">
        <v>14863.856</v>
      </c>
      <c r="F10" s="70">
        <v>11716.273999999999</v>
      </c>
      <c r="G10" s="71">
        <v>26580.13</v>
      </c>
      <c r="H10" s="71">
        <v>1309.0309999999999</v>
      </c>
      <c r="I10" s="71">
        <v>1297.857</v>
      </c>
      <c r="J10" s="71">
        <v>2606.8879999999999</v>
      </c>
      <c r="K10" s="71">
        <v>51254.957999999999</v>
      </c>
      <c r="L10" s="72">
        <v>264</v>
      </c>
      <c r="M10" s="72">
        <v>244</v>
      </c>
      <c r="N10" s="18"/>
      <c r="O10" s="18"/>
    </row>
    <row r="11" spans="2:15" ht="15" customHeight="1" x14ac:dyDescent="0.3">
      <c r="B11" s="12">
        <v>2011</v>
      </c>
      <c r="C11" s="73">
        <v>12865.959000000001</v>
      </c>
      <c r="D11" s="73">
        <v>9278.5419999999995</v>
      </c>
      <c r="E11" s="73">
        <v>14527.903</v>
      </c>
      <c r="F11" s="73">
        <v>11437.028</v>
      </c>
      <c r="G11" s="74">
        <v>25964.931</v>
      </c>
      <c r="H11" s="74">
        <v>1319.009</v>
      </c>
      <c r="I11" s="74">
        <v>1311.3209999999999</v>
      </c>
      <c r="J11" s="74">
        <v>2630.33</v>
      </c>
      <c r="K11" s="74">
        <v>50739.762000000002</v>
      </c>
      <c r="L11" s="75">
        <v>264</v>
      </c>
      <c r="M11" s="75">
        <v>248</v>
      </c>
      <c r="N11" s="18"/>
      <c r="O11" s="18"/>
    </row>
    <row r="12" spans="2:15" ht="15" customHeight="1" x14ac:dyDescent="0.3">
      <c r="B12" s="11">
        <v>2012</v>
      </c>
      <c r="C12" s="70">
        <v>12872.927</v>
      </c>
      <c r="D12" s="70">
        <v>8994.3709999999992</v>
      </c>
      <c r="E12" s="70">
        <v>14521.656000000001</v>
      </c>
      <c r="F12" s="70">
        <v>11608.306</v>
      </c>
      <c r="G12" s="71">
        <v>26129.962</v>
      </c>
      <c r="H12" s="71">
        <v>1308.8820000000001</v>
      </c>
      <c r="I12" s="71">
        <v>1269.9010000000001</v>
      </c>
      <c r="J12" s="71">
        <v>2578.7829999999999</v>
      </c>
      <c r="K12" s="71">
        <v>50576.042999999998</v>
      </c>
      <c r="L12" s="72">
        <v>264</v>
      </c>
      <c r="M12" s="72">
        <v>250</v>
      </c>
      <c r="N12" s="18"/>
      <c r="O12" s="18"/>
    </row>
    <row r="13" spans="2:15" ht="15" customHeight="1" x14ac:dyDescent="0.3">
      <c r="B13" s="12">
        <v>2013</v>
      </c>
      <c r="C13" s="73">
        <v>12775.968000000001</v>
      </c>
      <c r="D13" s="73">
        <v>8803.402</v>
      </c>
      <c r="E13" s="73">
        <v>14117.37</v>
      </c>
      <c r="F13" s="73">
        <v>11688.355</v>
      </c>
      <c r="G13" s="74">
        <v>25805.724999999999</v>
      </c>
      <c r="H13" s="74">
        <v>1275.1400000000001</v>
      </c>
      <c r="I13" s="74">
        <v>1276.4100000000001</v>
      </c>
      <c r="J13" s="74">
        <v>2551.5500000000002</v>
      </c>
      <c r="K13" s="74">
        <v>49936.645000000004</v>
      </c>
      <c r="L13" s="75">
        <v>264</v>
      </c>
      <c r="M13" s="75">
        <v>252</v>
      </c>
      <c r="N13" s="18"/>
      <c r="O13" s="18"/>
    </row>
    <row r="14" spans="2:15" ht="15" customHeight="1" x14ac:dyDescent="0.3">
      <c r="B14" s="11">
        <v>2014</v>
      </c>
      <c r="C14" s="70">
        <v>13014.912</v>
      </c>
      <c r="D14" s="70">
        <v>8439.7109999999993</v>
      </c>
      <c r="E14" s="70">
        <v>13978.993</v>
      </c>
      <c r="F14" s="70">
        <v>11675.04</v>
      </c>
      <c r="G14" s="71">
        <v>25654.032999999999</v>
      </c>
      <c r="H14" s="71">
        <v>1269.825</v>
      </c>
      <c r="I14" s="71">
        <v>1245.412</v>
      </c>
      <c r="J14" s="71">
        <v>2515.2370000000001</v>
      </c>
      <c r="K14" s="71">
        <v>49623.893000000004</v>
      </c>
      <c r="L14" s="72">
        <v>264</v>
      </c>
      <c r="M14" s="72">
        <v>252</v>
      </c>
      <c r="N14" s="18"/>
      <c r="O14" s="18"/>
    </row>
    <row r="15" spans="2:15" ht="15" customHeight="1" x14ac:dyDescent="0.3">
      <c r="B15" s="12">
        <v>2015</v>
      </c>
      <c r="C15" s="73">
        <v>13754.718999999999</v>
      </c>
      <c r="D15" s="73">
        <v>7895.4780000000001</v>
      </c>
      <c r="E15" s="73">
        <v>13887.203</v>
      </c>
      <c r="F15" s="73">
        <v>11691.338</v>
      </c>
      <c r="G15" s="74">
        <v>25578.541000000001</v>
      </c>
      <c r="H15" s="74">
        <v>1291.9490000000001</v>
      </c>
      <c r="I15" s="74">
        <v>1202.8219999999999</v>
      </c>
      <c r="J15" s="74">
        <v>2494.7710000000002</v>
      </c>
      <c r="K15" s="74">
        <v>49723.508999999998</v>
      </c>
      <c r="L15" s="75">
        <v>264</v>
      </c>
      <c r="M15" s="75">
        <v>252</v>
      </c>
      <c r="N15" s="18"/>
      <c r="O15" s="18"/>
    </row>
    <row r="16" spans="2:15" ht="15" customHeight="1" x14ac:dyDescent="0.3">
      <c r="B16" s="11">
        <v>2016</v>
      </c>
      <c r="C16" s="70">
        <v>14417.224</v>
      </c>
      <c r="D16" s="70">
        <v>7580.1189999999997</v>
      </c>
      <c r="E16" s="70">
        <v>13905.204</v>
      </c>
      <c r="F16" s="70">
        <v>11632.611999999999</v>
      </c>
      <c r="G16" s="71">
        <v>25537.815999999999</v>
      </c>
      <c r="H16" s="71">
        <v>1317.453</v>
      </c>
      <c r="I16" s="71">
        <v>1144.884</v>
      </c>
      <c r="J16" s="71">
        <v>2462.337</v>
      </c>
      <c r="K16" s="71">
        <v>49997.495999999999</v>
      </c>
      <c r="L16" s="72">
        <v>264</v>
      </c>
      <c r="M16" s="72">
        <v>252</v>
      </c>
      <c r="N16" s="18"/>
      <c r="O16" s="18"/>
    </row>
    <row r="17" spans="2:15" ht="15" customHeight="1" x14ac:dyDescent="0.3">
      <c r="B17" s="12">
        <v>2017</v>
      </c>
      <c r="C17" s="73">
        <v>15047.325000000001</v>
      </c>
      <c r="D17" s="73">
        <v>7179.6509999999998</v>
      </c>
      <c r="E17" s="73">
        <v>13839.151</v>
      </c>
      <c r="F17" s="73">
        <v>11732.324000000001</v>
      </c>
      <c r="G17" s="74">
        <v>25571.474999999999</v>
      </c>
      <c r="H17" s="74">
        <v>1326.4449999999999</v>
      </c>
      <c r="I17" s="74">
        <v>1199.8720000000001</v>
      </c>
      <c r="J17" s="74">
        <v>2526.317</v>
      </c>
      <c r="K17" s="74">
        <v>50324.768000000004</v>
      </c>
      <c r="L17" s="75">
        <v>264</v>
      </c>
      <c r="M17" s="75">
        <v>253</v>
      </c>
      <c r="N17" s="18"/>
      <c r="O17" s="18"/>
    </row>
    <row r="18" spans="2:15" ht="15" customHeight="1" x14ac:dyDescent="0.3">
      <c r="B18" s="11">
        <v>2018</v>
      </c>
      <c r="C18" s="70">
        <v>15686.416999999999</v>
      </c>
      <c r="D18" s="70">
        <v>7125.5559999999996</v>
      </c>
      <c r="E18" s="70">
        <v>14130.495000000001</v>
      </c>
      <c r="F18" s="70">
        <v>12354.013999999999</v>
      </c>
      <c r="G18" s="71">
        <v>26484.508999999998</v>
      </c>
      <c r="H18" s="71">
        <v>1319.2919999999999</v>
      </c>
      <c r="I18" s="71">
        <v>1154.6479999999999</v>
      </c>
      <c r="J18" s="71">
        <v>2473.94</v>
      </c>
      <c r="K18" s="71">
        <v>51770.421999999999</v>
      </c>
      <c r="L18" s="72">
        <v>264</v>
      </c>
      <c r="M18" s="72">
        <v>254</v>
      </c>
      <c r="N18" s="18"/>
      <c r="O18" s="18"/>
    </row>
    <row r="19" spans="2:15" ht="15" customHeight="1" x14ac:dyDescent="0.3">
      <c r="B19" s="12">
        <v>2019</v>
      </c>
      <c r="C19" s="73">
        <v>16192.289000000001</v>
      </c>
      <c r="D19" s="73">
        <v>7234.2389999999996</v>
      </c>
      <c r="E19" s="73">
        <v>14244.787</v>
      </c>
      <c r="F19" s="73">
        <v>13109.215</v>
      </c>
      <c r="G19" s="73">
        <v>27354.002</v>
      </c>
      <c r="H19" s="73">
        <v>1348.9649999999999</v>
      </c>
      <c r="I19" s="73">
        <v>1134.3440000000001</v>
      </c>
      <c r="J19" s="73">
        <v>2483.3090000000002</v>
      </c>
      <c r="K19" s="73">
        <v>53263.839</v>
      </c>
      <c r="L19" s="76">
        <v>264</v>
      </c>
      <c r="M19" s="76">
        <v>256</v>
      </c>
      <c r="N19" s="18"/>
      <c r="O19" s="18"/>
    </row>
    <row r="20" spans="2:15" ht="15" customHeight="1" x14ac:dyDescent="0.3">
      <c r="B20" s="63">
        <v>2020</v>
      </c>
      <c r="C20" s="77">
        <v>11736.741</v>
      </c>
      <c r="D20" s="77">
        <v>5471.6409999999996</v>
      </c>
      <c r="E20" s="77">
        <v>12608.003000000001</v>
      </c>
      <c r="F20" s="77">
        <v>12332.877</v>
      </c>
      <c r="G20" s="77">
        <v>24940.880000000001</v>
      </c>
      <c r="H20" s="77">
        <v>1192.3399999999999</v>
      </c>
      <c r="I20" s="77">
        <v>1020.144</v>
      </c>
      <c r="J20" s="77">
        <v>2212.4839999999999</v>
      </c>
      <c r="K20" s="77">
        <v>44361.745999999999</v>
      </c>
      <c r="L20" s="78">
        <v>264</v>
      </c>
      <c r="M20" s="78">
        <v>256</v>
      </c>
      <c r="N20" s="18"/>
      <c r="O20" s="18"/>
    </row>
    <row r="21" spans="2:15" ht="15" customHeight="1" x14ac:dyDescent="0.3">
      <c r="B21" s="12">
        <v>2021</v>
      </c>
      <c r="C21" s="73">
        <v>12214.471</v>
      </c>
      <c r="D21" s="73">
        <v>5884.7380000000003</v>
      </c>
      <c r="E21" s="73">
        <v>13774.861000000001</v>
      </c>
      <c r="F21" s="73">
        <v>13479.087</v>
      </c>
      <c r="G21" s="73">
        <v>27253.948</v>
      </c>
      <c r="H21" s="73">
        <v>1289.6079999999999</v>
      </c>
      <c r="I21" s="73">
        <v>1076.809</v>
      </c>
      <c r="J21" s="73">
        <v>2366.4169999999999</v>
      </c>
      <c r="K21" s="73">
        <v>47719.853999999999</v>
      </c>
      <c r="L21" s="76">
        <v>264</v>
      </c>
      <c r="M21" s="76">
        <v>258</v>
      </c>
      <c r="N21" s="18"/>
      <c r="O21" s="30"/>
    </row>
    <row r="22" spans="2:15" ht="15" customHeight="1" x14ac:dyDescent="0.3">
      <c r="B22" s="11">
        <v>2022</v>
      </c>
      <c r="C22" s="70">
        <v>15149.914000000001</v>
      </c>
      <c r="D22" s="70">
        <v>6522.2380000000003</v>
      </c>
      <c r="E22" s="70">
        <v>14634.811</v>
      </c>
      <c r="F22" s="70">
        <v>14029.412</v>
      </c>
      <c r="G22" s="70">
        <v>28664.223000000002</v>
      </c>
      <c r="H22" s="70">
        <v>1287.914</v>
      </c>
      <c r="I22" s="70">
        <v>985.89800000000002</v>
      </c>
      <c r="J22" s="70">
        <v>2254.2849999999999</v>
      </c>
      <c r="K22" s="70">
        <v>52590.66</v>
      </c>
      <c r="L22" s="79">
        <v>264</v>
      </c>
      <c r="M22" s="79">
        <v>260</v>
      </c>
      <c r="N22" s="18"/>
      <c r="O22" s="65"/>
    </row>
    <row r="23" spans="2:15" ht="10.35" customHeight="1" x14ac:dyDescent="0.3">
      <c r="B23" s="32"/>
      <c r="C23" s="29"/>
      <c r="D23" s="29"/>
      <c r="E23" s="29"/>
      <c r="F23" s="29"/>
      <c r="G23" s="29"/>
      <c r="H23" s="29"/>
      <c r="I23" s="29"/>
      <c r="J23" s="29"/>
      <c r="K23" s="29"/>
      <c r="L23" s="37"/>
      <c r="M23" s="37"/>
      <c r="N23" s="18"/>
      <c r="O23" s="18"/>
    </row>
    <row r="24" spans="2:15" ht="15" customHeight="1" x14ac:dyDescent="0.3">
      <c r="B24" s="10" t="s">
        <v>2</v>
      </c>
      <c r="C24" s="28"/>
      <c r="D24" s="28"/>
      <c r="E24" s="28"/>
      <c r="F24" s="28"/>
      <c r="G24" s="28"/>
      <c r="H24" s="28"/>
      <c r="I24" s="28"/>
      <c r="J24" s="28"/>
      <c r="K24" s="28"/>
      <c r="L24" s="44"/>
      <c r="M24" s="44"/>
      <c r="N24" s="18"/>
      <c r="O24" s="18"/>
    </row>
    <row r="25" spans="2:15" ht="15" customHeight="1" x14ac:dyDescent="0.3">
      <c r="B25" s="12">
        <v>2023</v>
      </c>
      <c r="C25" s="27">
        <v>16625.752</v>
      </c>
      <c r="D25" s="27">
        <v>6039.5379999999996</v>
      </c>
      <c r="E25" s="27">
        <v>15077.947</v>
      </c>
      <c r="F25" s="27">
        <v>14801.816000000001</v>
      </c>
      <c r="G25" s="27">
        <v>29879.762999999999</v>
      </c>
      <c r="H25" s="27">
        <v>1268.7929999999999</v>
      </c>
      <c r="I25" s="27">
        <v>986.17100000000005</v>
      </c>
      <c r="J25" s="27">
        <v>2254.9639999999999</v>
      </c>
      <c r="K25" s="27">
        <v>54800.017</v>
      </c>
      <c r="L25" s="45">
        <v>264</v>
      </c>
      <c r="M25" s="45">
        <v>260</v>
      </c>
      <c r="N25" s="18"/>
      <c r="O25" s="18"/>
    </row>
    <row r="26" spans="2:15" ht="15" customHeight="1" x14ac:dyDescent="0.3">
      <c r="B26" s="11">
        <v>2024</v>
      </c>
      <c r="C26" s="28">
        <v>17917.216</v>
      </c>
      <c r="D26" s="28">
        <v>6235.8810000000003</v>
      </c>
      <c r="E26" s="28">
        <v>15558.877</v>
      </c>
      <c r="F26" s="28">
        <v>15360.290999999999</v>
      </c>
      <c r="G26" s="28">
        <v>30919.167999999998</v>
      </c>
      <c r="H26" s="28">
        <v>1268.796</v>
      </c>
      <c r="I26" s="28">
        <v>986.17100000000005</v>
      </c>
      <c r="J26" s="28">
        <v>2254.9670000000001</v>
      </c>
      <c r="K26" s="28">
        <v>57327.232000000004</v>
      </c>
      <c r="L26" s="44">
        <v>264</v>
      </c>
      <c r="M26" s="44">
        <v>260</v>
      </c>
      <c r="N26" s="18"/>
      <c r="O26" s="18"/>
    </row>
    <row r="27" spans="2:15" ht="11.4" customHeight="1" x14ac:dyDescent="0.3">
      <c r="B27" s="11"/>
      <c r="C27" s="28"/>
      <c r="D27" s="28"/>
      <c r="E27" s="28"/>
      <c r="F27" s="28"/>
      <c r="G27" s="28"/>
      <c r="H27" s="28"/>
      <c r="I27" s="28"/>
      <c r="J27" s="28"/>
      <c r="K27" s="28"/>
      <c r="L27" s="44"/>
      <c r="M27" s="44"/>
      <c r="N27" s="18"/>
      <c r="O27" s="18"/>
    </row>
    <row r="28" spans="2:15" ht="15" customHeight="1" x14ac:dyDescent="0.3">
      <c r="B28" s="12">
        <v>2025</v>
      </c>
      <c r="C28" s="27">
        <v>18644.876</v>
      </c>
      <c r="D28" s="27">
        <v>6426.5330000000004</v>
      </c>
      <c r="E28" s="27">
        <v>15866.78</v>
      </c>
      <c r="F28" s="27">
        <v>15607.004999999999</v>
      </c>
      <c r="G28" s="27">
        <v>31473.785</v>
      </c>
      <c r="H28" s="27">
        <v>1268.799</v>
      </c>
      <c r="I28" s="27">
        <v>986.17100000000005</v>
      </c>
      <c r="J28" s="27">
        <v>2254.9700000000003</v>
      </c>
      <c r="K28" s="27">
        <v>58800.163999999997</v>
      </c>
      <c r="L28" s="45">
        <v>264</v>
      </c>
      <c r="M28" s="45">
        <v>260</v>
      </c>
      <c r="N28" s="18"/>
      <c r="O28" s="18"/>
    </row>
    <row r="29" spans="2:15" ht="15" customHeight="1" x14ac:dyDescent="0.3">
      <c r="B29" s="11">
        <v>2026</v>
      </c>
      <c r="C29" s="28">
        <v>19253.084999999999</v>
      </c>
      <c r="D29" s="28">
        <v>6136.0649999999996</v>
      </c>
      <c r="E29" s="28">
        <v>15986.48</v>
      </c>
      <c r="F29" s="28">
        <v>15660.014999999999</v>
      </c>
      <c r="G29" s="28">
        <v>31646.494999999999</v>
      </c>
      <c r="H29" s="28">
        <v>1268.8019999999999</v>
      </c>
      <c r="I29" s="28">
        <v>986.17100000000005</v>
      </c>
      <c r="J29" s="28">
        <v>2254.973</v>
      </c>
      <c r="K29" s="28">
        <v>59290.618000000002</v>
      </c>
      <c r="L29" s="44">
        <v>264</v>
      </c>
      <c r="M29" s="44">
        <v>260</v>
      </c>
      <c r="N29" s="18"/>
      <c r="O29" s="18"/>
    </row>
    <row r="30" spans="2:15" ht="15" customHeight="1" x14ac:dyDescent="0.3">
      <c r="B30" s="12">
        <v>2027</v>
      </c>
      <c r="C30" s="27">
        <v>19747.400000000001</v>
      </c>
      <c r="D30" s="27">
        <v>6009.1329999999998</v>
      </c>
      <c r="E30" s="27">
        <v>16026.989</v>
      </c>
      <c r="F30" s="27">
        <v>15713.699000000001</v>
      </c>
      <c r="G30" s="27">
        <v>31740.688000000002</v>
      </c>
      <c r="H30" s="27">
        <v>1268.8050000000001</v>
      </c>
      <c r="I30" s="27">
        <v>986.17100000000005</v>
      </c>
      <c r="J30" s="27">
        <v>2254.9760000000001</v>
      </c>
      <c r="K30" s="27">
        <v>59752.197</v>
      </c>
      <c r="L30" s="45">
        <v>264</v>
      </c>
      <c r="M30" s="45">
        <v>260</v>
      </c>
      <c r="N30" s="18"/>
      <c r="O30" s="18"/>
    </row>
    <row r="31" spans="2:15" ht="15" customHeight="1" x14ac:dyDescent="0.3">
      <c r="B31" s="11">
        <v>2028</v>
      </c>
      <c r="C31" s="22">
        <v>20163.525000000001</v>
      </c>
      <c r="D31" s="22">
        <v>6073.2020000000002</v>
      </c>
      <c r="E31" s="22">
        <v>16067.701999999999</v>
      </c>
      <c r="F31" s="22">
        <v>15767.731</v>
      </c>
      <c r="G31" s="28">
        <v>31835.432999999997</v>
      </c>
      <c r="H31" s="28">
        <v>1268.808</v>
      </c>
      <c r="I31" s="28">
        <v>986.17100000000005</v>
      </c>
      <c r="J31" s="28">
        <v>2254.9790000000003</v>
      </c>
      <c r="K31" s="28">
        <v>60327.139000000003</v>
      </c>
      <c r="L31" s="44">
        <v>264</v>
      </c>
      <c r="M31" s="44">
        <v>260</v>
      </c>
      <c r="N31" s="18"/>
      <c r="O31" s="18"/>
    </row>
    <row r="32" spans="2:15" ht="15" customHeight="1" x14ac:dyDescent="0.3">
      <c r="B32" s="12">
        <v>2029</v>
      </c>
      <c r="C32" s="27">
        <v>20584.359</v>
      </c>
      <c r="D32" s="27">
        <v>6138.8410000000003</v>
      </c>
      <c r="E32" s="27">
        <v>16108.617</v>
      </c>
      <c r="F32" s="27">
        <v>15822.111999999999</v>
      </c>
      <c r="G32" s="27">
        <v>31930.728999999999</v>
      </c>
      <c r="H32" s="27">
        <v>1268.8109999999999</v>
      </c>
      <c r="I32" s="27">
        <v>986.17100000000005</v>
      </c>
      <c r="J32" s="27">
        <v>2254.982</v>
      </c>
      <c r="K32" s="27">
        <v>60908.911</v>
      </c>
      <c r="L32" s="45">
        <v>264</v>
      </c>
      <c r="M32" s="45">
        <v>260</v>
      </c>
      <c r="N32" s="18"/>
      <c r="O32" s="18"/>
    </row>
    <row r="33" spans="2:15" ht="10.35" customHeight="1" x14ac:dyDescent="0.3">
      <c r="B33" s="13"/>
      <c r="C33" s="29"/>
      <c r="D33" s="29"/>
      <c r="E33" s="29"/>
      <c r="F33" s="29"/>
      <c r="G33" s="29"/>
      <c r="H33" s="29"/>
      <c r="I33" s="29"/>
      <c r="J33" s="29"/>
      <c r="K33" s="29"/>
      <c r="L33" s="37"/>
      <c r="M33" s="37"/>
      <c r="N33" s="18"/>
      <c r="O33" s="18"/>
    </row>
    <row r="34" spans="2:15" ht="15" customHeight="1" x14ac:dyDescent="0.3">
      <c r="B34" s="11">
        <v>2030</v>
      </c>
      <c r="C34" s="28">
        <v>21005.776999999998</v>
      </c>
      <c r="D34" s="28">
        <v>6206.8450000000003</v>
      </c>
      <c r="E34" s="28">
        <v>16149.739</v>
      </c>
      <c r="F34" s="28">
        <v>15876.852000000001</v>
      </c>
      <c r="G34" s="28">
        <v>32026.591</v>
      </c>
      <c r="H34" s="28">
        <v>1268.8140000000001</v>
      </c>
      <c r="I34" s="28">
        <v>986.17100000000005</v>
      </c>
      <c r="J34" s="28">
        <v>2254.9850000000001</v>
      </c>
      <c r="K34" s="28">
        <v>61494.197999999997</v>
      </c>
      <c r="L34" s="44">
        <v>264</v>
      </c>
      <c r="M34" s="44">
        <v>260</v>
      </c>
      <c r="N34" s="18"/>
      <c r="O34" s="18"/>
    </row>
    <row r="35" spans="2:15" ht="15" customHeight="1" x14ac:dyDescent="0.3">
      <c r="B35" s="12">
        <v>2031</v>
      </c>
      <c r="C35" s="27">
        <v>21424.79</v>
      </c>
      <c r="D35" s="27">
        <v>6271.0969999999998</v>
      </c>
      <c r="E35" s="27">
        <v>16191.074000000001</v>
      </c>
      <c r="F35" s="27">
        <v>15931.949000000001</v>
      </c>
      <c r="G35" s="27">
        <v>32123.023000000001</v>
      </c>
      <c r="H35" s="27">
        <v>1268.817</v>
      </c>
      <c r="I35" s="27">
        <v>986.17100000000005</v>
      </c>
      <c r="J35" s="27">
        <v>2254.9880000000003</v>
      </c>
      <c r="K35" s="27">
        <v>62073.898000000001</v>
      </c>
      <c r="L35" s="45">
        <v>264</v>
      </c>
      <c r="M35" s="45">
        <v>260</v>
      </c>
      <c r="N35" s="18"/>
      <c r="O35" s="18"/>
    </row>
    <row r="36" spans="2:15" ht="15" customHeight="1" x14ac:dyDescent="0.3">
      <c r="B36" s="11">
        <v>2032</v>
      </c>
      <c r="C36" s="28">
        <v>21838.629000000001</v>
      </c>
      <c r="D36" s="28">
        <v>6335.768</v>
      </c>
      <c r="E36" s="28">
        <v>16232.627</v>
      </c>
      <c r="F36" s="28">
        <v>15987.406999999999</v>
      </c>
      <c r="G36" s="28">
        <v>32220.034</v>
      </c>
      <c r="H36" s="28">
        <v>1268.82</v>
      </c>
      <c r="I36" s="28">
        <v>986.17100000000005</v>
      </c>
      <c r="J36" s="28">
        <v>2254.991</v>
      </c>
      <c r="K36" s="28">
        <v>62649.421999999999</v>
      </c>
      <c r="L36" s="44">
        <v>264</v>
      </c>
      <c r="M36" s="44">
        <v>260</v>
      </c>
      <c r="N36" s="18"/>
      <c r="O36" s="18"/>
    </row>
    <row r="37" spans="2:15" ht="15" customHeight="1" x14ac:dyDescent="0.3">
      <c r="B37" s="12">
        <v>2033</v>
      </c>
      <c r="C37" s="27">
        <v>22247.968000000001</v>
      </c>
      <c r="D37" s="27">
        <v>6401.3280000000004</v>
      </c>
      <c r="E37" s="27">
        <v>16274.397000000001</v>
      </c>
      <c r="F37" s="27">
        <v>16043.228999999999</v>
      </c>
      <c r="G37" s="27">
        <v>32317.626</v>
      </c>
      <c r="H37" s="27">
        <v>1268.8230000000001</v>
      </c>
      <c r="I37" s="27">
        <v>986.17100000000005</v>
      </c>
      <c r="J37" s="27">
        <v>2254.9940000000001</v>
      </c>
      <c r="K37" s="27">
        <v>63221.915999999997</v>
      </c>
      <c r="L37" s="45">
        <v>264</v>
      </c>
      <c r="M37" s="45">
        <v>260</v>
      </c>
      <c r="N37" s="18"/>
      <c r="O37" s="18"/>
    </row>
    <row r="38" spans="2:15" ht="15" customHeight="1" x14ac:dyDescent="0.3">
      <c r="B38" s="11">
        <v>2034</v>
      </c>
      <c r="C38" s="28">
        <v>22656.38</v>
      </c>
      <c r="D38" s="28">
        <v>6467.31</v>
      </c>
      <c r="E38" s="28">
        <v>16316.378000000001</v>
      </c>
      <c r="F38" s="28">
        <v>16099.415000000001</v>
      </c>
      <c r="G38" s="28">
        <v>32415.793000000001</v>
      </c>
      <c r="H38" s="28">
        <v>1268.826</v>
      </c>
      <c r="I38" s="28">
        <v>986.17100000000005</v>
      </c>
      <c r="J38" s="28">
        <v>2254.9970000000003</v>
      </c>
      <c r="K38" s="28">
        <v>63794.48</v>
      </c>
      <c r="L38" s="44">
        <v>264</v>
      </c>
      <c r="M38" s="44">
        <v>260</v>
      </c>
      <c r="N38" s="18"/>
      <c r="O38" s="18"/>
    </row>
    <row r="39" spans="2:15" ht="9.6" customHeight="1" x14ac:dyDescent="0.3"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44"/>
      <c r="M39" s="44"/>
      <c r="N39" s="18"/>
      <c r="O39" s="18"/>
    </row>
    <row r="40" spans="2:15" ht="15" customHeight="1" x14ac:dyDescent="0.3">
      <c r="B40" s="12">
        <v>2035</v>
      </c>
      <c r="C40" s="27">
        <v>23083.911</v>
      </c>
      <c r="D40" s="27">
        <v>6534.6570000000002</v>
      </c>
      <c r="E40" s="27">
        <v>16358.585999999999</v>
      </c>
      <c r="F40" s="27">
        <v>16155.981</v>
      </c>
      <c r="G40" s="27">
        <v>32514.566999999999</v>
      </c>
      <c r="H40" s="27">
        <v>1268.829</v>
      </c>
      <c r="I40" s="27">
        <v>986.17100000000005</v>
      </c>
      <c r="J40" s="27">
        <v>2255</v>
      </c>
      <c r="K40" s="27">
        <v>64388.135000000002</v>
      </c>
      <c r="L40" s="45">
        <v>264</v>
      </c>
      <c r="M40" s="45">
        <v>260</v>
      </c>
      <c r="N40" s="18"/>
      <c r="O40" s="18"/>
    </row>
    <row r="41" spans="2:15" ht="15" customHeight="1" x14ac:dyDescent="0.3">
      <c r="B41" s="11">
        <v>2036</v>
      </c>
      <c r="C41" s="28">
        <v>23520.210999999999</v>
      </c>
      <c r="D41" s="28">
        <v>6602.683</v>
      </c>
      <c r="E41" s="28">
        <v>16401.005000000001</v>
      </c>
      <c r="F41" s="28">
        <v>16212.921</v>
      </c>
      <c r="G41" s="28">
        <v>32613.925999999999</v>
      </c>
      <c r="H41" s="28">
        <v>1268.8320000000001</v>
      </c>
      <c r="I41" s="28">
        <v>986.17100000000005</v>
      </c>
      <c r="J41" s="28">
        <v>2255.0030000000002</v>
      </c>
      <c r="K41" s="28">
        <v>64991.822999999997</v>
      </c>
      <c r="L41" s="44">
        <v>264</v>
      </c>
      <c r="M41" s="44">
        <v>260</v>
      </c>
      <c r="N41" s="18"/>
      <c r="O41" s="18"/>
    </row>
    <row r="42" spans="2:15" ht="15" customHeight="1" x14ac:dyDescent="0.3">
      <c r="B42" s="12">
        <v>2037</v>
      </c>
      <c r="C42" s="27">
        <v>23958.882000000001</v>
      </c>
      <c r="D42" s="27">
        <v>6671.674</v>
      </c>
      <c r="E42" s="27">
        <v>16443.636999999999</v>
      </c>
      <c r="F42" s="27">
        <v>16270.248</v>
      </c>
      <c r="G42" s="27">
        <v>32713.884999999998</v>
      </c>
      <c r="H42" s="27">
        <v>1268.835</v>
      </c>
      <c r="I42" s="27">
        <v>986.17100000000005</v>
      </c>
      <c r="J42" s="27">
        <v>2255.0060000000003</v>
      </c>
      <c r="K42" s="27">
        <v>65599.447</v>
      </c>
      <c r="L42" s="45">
        <v>264</v>
      </c>
      <c r="M42" s="45">
        <v>260</v>
      </c>
      <c r="N42" s="18"/>
      <c r="O42" s="18"/>
    </row>
    <row r="43" spans="2:15" ht="15" customHeight="1" x14ac:dyDescent="0.3">
      <c r="B43" s="11">
        <v>2038</v>
      </c>
      <c r="C43" s="28">
        <v>24408.215</v>
      </c>
      <c r="D43" s="28">
        <v>6741.6840000000002</v>
      </c>
      <c r="E43" s="28">
        <v>16486.483</v>
      </c>
      <c r="F43" s="28">
        <v>16327.954</v>
      </c>
      <c r="G43" s="41">
        <v>32814.436999999998</v>
      </c>
      <c r="H43" s="41">
        <v>1268.838</v>
      </c>
      <c r="I43" s="41">
        <v>986.17100000000005</v>
      </c>
      <c r="J43" s="41">
        <v>2255.009</v>
      </c>
      <c r="K43" s="41">
        <v>66219.345000000001</v>
      </c>
      <c r="L43" s="44">
        <v>264</v>
      </c>
      <c r="M43" s="44">
        <v>260</v>
      </c>
      <c r="N43" s="18"/>
      <c r="O43" s="18"/>
    </row>
    <row r="44" spans="2:15" ht="15" customHeight="1" x14ac:dyDescent="0.3">
      <c r="B44" s="12">
        <v>2039</v>
      </c>
      <c r="C44" s="27">
        <v>24864.067999999999</v>
      </c>
      <c r="D44" s="27">
        <v>6812.2730000000001</v>
      </c>
      <c r="E44" s="27">
        <v>16529.555</v>
      </c>
      <c r="F44" s="27">
        <v>16386.032999999999</v>
      </c>
      <c r="G44" s="27">
        <v>32915.588000000003</v>
      </c>
      <c r="H44" s="27">
        <v>1268.8389999999999</v>
      </c>
      <c r="I44" s="27">
        <v>986.17100000000005</v>
      </c>
      <c r="J44" s="27">
        <v>2255.0100000000002</v>
      </c>
      <c r="K44" s="27">
        <v>66846.938999999998</v>
      </c>
      <c r="L44" s="45">
        <v>264</v>
      </c>
      <c r="M44" s="45">
        <v>260</v>
      </c>
      <c r="N44" s="18"/>
      <c r="O44" s="18"/>
    </row>
    <row r="45" spans="2:15" ht="10.35" customHeight="1" x14ac:dyDescent="0.3">
      <c r="B45" s="13"/>
      <c r="C45" s="29"/>
      <c r="D45" s="29"/>
      <c r="E45" s="29"/>
      <c r="F45" s="29"/>
      <c r="G45" s="29"/>
      <c r="H45" s="29"/>
      <c r="I45" s="29"/>
      <c r="J45" s="29"/>
      <c r="K45" s="29"/>
      <c r="L45" s="37"/>
      <c r="M45" s="37"/>
      <c r="N45" s="18"/>
      <c r="O45" s="18"/>
    </row>
    <row r="46" spans="2:15" ht="15" customHeight="1" x14ac:dyDescent="0.3">
      <c r="B46" s="11">
        <v>2040</v>
      </c>
      <c r="C46" s="28">
        <v>25330.78</v>
      </c>
      <c r="D46" s="28">
        <v>6884.17</v>
      </c>
      <c r="E46" s="28">
        <v>16572.87</v>
      </c>
      <c r="F46" s="28">
        <v>16444.510999999999</v>
      </c>
      <c r="G46" s="41">
        <v>33017.380999999994</v>
      </c>
      <c r="H46" s="41">
        <v>1268.8420000000001</v>
      </c>
      <c r="I46" s="41">
        <v>986.17100000000005</v>
      </c>
      <c r="J46" s="41">
        <v>2255.0129999999999</v>
      </c>
      <c r="K46" s="41">
        <v>67487.343999999997</v>
      </c>
      <c r="L46" s="44">
        <v>264</v>
      </c>
      <c r="M46" s="44">
        <v>260</v>
      </c>
      <c r="N46" s="18"/>
      <c r="O46" s="18"/>
    </row>
    <row r="47" spans="2:15" ht="15" customHeight="1" x14ac:dyDescent="0.3">
      <c r="B47" s="12">
        <v>2041</v>
      </c>
      <c r="C47" s="27">
        <v>25791.274000000001</v>
      </c>
      <c r="D47" s="27">
        <v>6956.893</v>
      </c>
      <c r="E47" s="27">
        <v>16616.396000000001</v>
      </c>
      <c r="F47" s="27">
        <v>16503.378000000001</v>
      </c>
      <c r="G47" s="27">
        <v>33119.774000000005</v>
      </c>
      <c r="H47" s="27">
        <v>1268.845</v>
      </c>
      <c r="I47" s="27">
        <v>986.17100000000005</v>
      </c>
      <c r="J47" s="27">
        <v>2255.0160000000001</v>
      </c>
      <c r="K47" s="27">
        <v>68122.956999999995</v>
      </c>
      <c r="L47" s="45">
        <v>264</v>
      </c>
      <c r="M47" s="45">
        <v>260</v>
      </c>
      <c r="N47" s="18"/>
      <c r="O47" s="18"/>
    </row>
    <row r="48" spans="2:15" ht="15" customHeight="1" x14ac:dyDescent="0.3">
      <c r="B48" s="11">
        <v>2042</v>
      </c>
      <c r="C48" s="28">
        <v>26270.19</v>
      </c>
      <c r="D48" s="28">
        <v>7030.55</v>
      </c>
      <c r="E48" s="28">
        <v>16660.141</v>
      </c>
      <c r="F48" s="28">
        <v>16562.634999999998</v>
      </c>
      <c r="G48" s="41">
        <v>33222.775999999998</v>
      </c>
      <c r="H48" s="41">
        <v>1268.848</v>
      </c>
      <c r="I48" s="41">
        <v>986.17100000000005</v>
      </c>
      <c r="J48" s="41">
        <v>2255.0190000000002</v>
      </c>
      <c r="K48" s="41">
        <v>68778.535000000003</v>
      </c>
      <c r="L48" s="44">
        <v>264</v>
      </c>
      <c r="M48" s="44">
        <v>260</v>
      </c>
      <c r="N48" s="18"/>
      <c r="O48" s="18"/>
    </row>
    <row r="49" spans="2:15" ht="15" customHeight="1" x14ac:dyDescent="0.3">
      <c r="B49" s="12">
        <v>2043</v>
      </c>
      <c r="C49" s="27">
        <v>26748.164000000001</v>
      </c>
      <c r="D49" s="27">
        <v>7105.0680000000002</v>
      </c>
      <c r="E49" s="27">
        <v>16704.132000000001</v>
      </c>
      <c r="F49" s="27">
        <v>16622.293000000001</v>
      </c>
      <c r="G49" s="27">
        <v>33326.425000000003</v>
      </c>
      <c r="H49" s="27">
        <v>1268.8510000000001</v>
      </c>
      <c r="I49" s="27">
        <v>986.17100000000005</v>
      </c>
      <c r="J49" s="27">
        <v>2255.0219999999999</v>
      </c>
      <c r="K49" s="27">
        <v>69434.679000000004</v>
      </c>
      <c r="L49" s="45">
        <v>264</v>
      </c>
      <c r="M49" s="45">
        <v>260</v>
      </c>
      <c r="N49" s="18"/>
      <c r="O49" s="18"/>
    </row>
    <row r="50" spans="2:15" ht="10.35" customHeight="1" x14ac:dyDescent="0.3">
      <c r="B50" s="13"/>
      <c r="C50" s="52"/>
      <c r="D50" s="52"/>
      <c r="E50" s="52"/>
      <c r="F50" s="52"/>
      <c r="G50" s="52"/>
      <c r="H50" s="52"/>
      <c r="I50" s="52"/>
      <c r="J50" s="52"/>
      <c r="K50" s="52"/>
      <c r="L50" s="53"/>
      <c r="M50" s="54"/>
      <c r="N50" s="18"/>
      <c r="O50" s="18"/>
    </row>
    <row r="51" spans="2:15" ht="15" customHeight="1" x14ac:dyDescent="0.3">
      <c r="B51" s="38" t="s">
        <v>3</v>
      </c>
      <c r="C51" s="46"/>
      <c r="D51" s="46"/>
      <c r="E51" s="46"/>
      <c r="F51" s="46"/>
      <c r="G51" s="46"/>
      <c r="H51" s="46"/>
      <c r="I51" s="46"/>
      <c r="J51" s="46"/>
      <c r="K51" s="46"/>
      <c r="L51" s="47"/>
      <c r="M51" s="48"/>
      <c r="N51" s="18"/>
      <c r="O51" s="18"/>
    </row>
    <row r="52" spans="2:15" ht="15" customHeight="1" x14ac:dyDescent="0.3">
      <c r="B52" s="11" t="s">
        <v>32</v>
      </c>
      <c r="C52" s="14">
        <f t="shared" ref="C52:K52" si="0">RATE(2022-2010,,-C10,C22)</f>
        <v>1.5091093513907599E-2</v>
      </c>
      <c r="D52" s="14">
        <f t="shared" si="0"/>
        <v>-3.0087731176607419E-2</v>
      </c>
      <c r="E52" s="14">
        <f t="shared" si="0"/>
        <v>-1.2932870136346797E-3</v>
      </c>
      <c r="F52" s="14">
        <f t="shared" si="0"/>
        <v>1.5128051815900058E-2</v>
      </c>
      <c r="G52" s="14">
        <f t="shared" si="0"/>
        <v>6.3103112828637514E-3</v>
      </c>
      <c r="H52" s="14">
        <f t="shared" si="0"/>
        <v>-1.3543581596240349E-3</v>
      </c>
      <c r="I52" s="14">
        <f t="shared" si="0"/>
        <v>-2.2649299706524406E-2</v>
      </c>
      <c r="J52" s="14">
        <f t="shared" si="0"/>
        <v>-1.2037324981586403E-2</v>
      </c>
      <c r="K52" s="14">
        <f t="shared" si="0"/>
        <v>2.1461482393177141E-3</v>
      </c>
      <c r="L52" s="48"/>
      <c r="M52" s="48"/>
      <c r="N52" s="18"/>
      <c r="O52" s="18"/>
    </row>
    <row r="53" spans="2:15" ht="15" customHeight="1" x14ac:dyDescent="0.3">
      <c r="B53" s="12" t="s">
        <v>29</v>
      </c>
      <c r="C53" s="15">
        <f t="shared" ref="C53:K53" si="1">RATE(2023-2022,,-C22,C25)</f>
        <v>9.7415602491208786E-2</v>
      </c>
      <c r="D53" s="15">
        <f t="shared" si="1"/>
        <v>-7.4008338855466566E-2</v>
      </c>
      <c r="E53" s="15">
        <f t="shared" si="1"/>
        <v>3.0279584751726634E-2</v>
      </c>
      <c r="F53" s="15">
        <f t="shared" si="1"/>
        <v>5.5056049391093528E-2</v>
      </c>
      <c r="G53" s="15">
        <f t="shared" si="1"/>
        <v>4.2406173019237131E-2</v>
      </c>
      <c r="H53" s="15">
        <f t="shared" si="1"/>
        <v>-1.4846488197193284E-2</v>
      </c>
      <c r="I53" s="15">
        <f t="shared" si="1"/>
        <v>2.7690491308439386E-4</v>
      </c>
      <c r="J53" s="15">
        <f t="shared" si="1"/>
        <v>3.01204151205543E-4</v>
      </c>
      <c r="K53" s="15">
        <f t="shared" si="1"/>
        <v>4.2010444440134506E-2</v>
      </c>
      <c r="L53" s="49"/>
      <c r="M53" s="49"/>
      <c r="N53" s="18"/>
      <c r="O53" s="18"/>
    </row>
    <row r="54" spans="2:15" ht="15" customHeight="1" x14ac:dyDescent="0.3">
      <c r="B54" s="11" t="s">
        <v>30</v>
      </c>
      <c r="C54" s="16">
        <f t="shared" ref="C54:K54" si="2">RATE(2033-2023,,-C25,C37)</f>
        <v>2.9558208045992355E-2</v>
      </c>
      <c r="D54" s="16">
        <f t="shared" si="2"/>
        <v>5.8347512245005596E-3</v>
      </c>
      <c r="E54" s="16">
        <f t="shared" si="2"/>
        <v>7.6652209377642893E-3</v>
      </c>
      <c r="F54" s="16">
        <f t="shared" si="2"/>
        <v>8.0862198392089839E-3</v>
      </c>
      <c r="G54" s="16">
        <f t="shared" si="2"/>
        <v>7.8739729001114974E-3</v>
      </c>
      <c r="H54" s="16">
        <f t="shared" si="2"/>
        <v>2.3644267276474473E-6</v>
      </c>
      <c r="I54" s="16">
        <f t="shared" si="2"/>
        <v>6.724120137260597E-16</v>
      </c>
      <c r="J54" s="16">
        <f t="shared" si="2"/>
        <v>1.3303902150462158E-6</v>
      </c>
      <c r="K54" s="16">
        <f t="shared" si="2"/>
        <v>1.4398728147294515E-2</v>
      </c>
      <c r="L54" s="50"/>
      <c r="M54" s="50"/>
      <c r="N54" s="18"/>
      <c r="O54" s="18"/>
    </row>
    <row r="55" spans="2:15" ht="15" customHeight="1" x14ac:dyDescent="0.3">
      <c r="B55" s="12" t="s">
        <v>31</v>
      </c>
      <c r="C55" s="15">
        <f t="shared" ref="C55:K55" si="3">RATE(2043-2023,,-C25,C49)</f>
        <v>2.4060544997475515E-2</v>
      </c>
      <c r="D55" s="15">
        <f t="shared" si="3"/>
        <v>8.1571302284568666E-3</v>
      </c>
      <c r="E55" s="15">
        <f t="shared" si="3"/>
        <v>5.1342805386728569E-3</v>
      </c>
      <c r="F55" s="15">
        <f t="shared" si="3"/>
        <v>5.8165945875163537E-3</v>
      </c>
      <c r="G55" s="15">
        <f t="shared" si="3"/>
        <v>5.4733844014171048E-3</v>
      </c>
      <c r="H55" s="15">
        <f t="shared" si="3"/>
        <v>2.2855907159176984E-6</v>
      </c>
      <c r="I55" s="15">
        <f t="shared" si="3"/>
        <v>3.5246363383505962E-12</v>
      </c>
      <c r="J55" s="15">
        <f t="shared" si="3"/>
        <v>1.2860358612469516E-6</v>
      </c>
      <c r="K55" s="15">
        <f t="shared" si="3"/>
        <v>1.1905105092300092E-2</v>
      </c>
      <c r="L55" s="49"/>
      <c r="M55" s="49"/>
      <c r="N55" s="18"/>
      <c r="O55" s="18"/>
    </row>
    <row r="56" spans="2:15" ht="15" customHeight="1" x14ac:dyDescent="0.3">
      <c r="B56" s="58" t="s">
        <v>19</v>
      </c>
      <c r="C56" s="6"/>
      <c r="D56" s="6"/>
      <c r="E56" s="8"/>
      <c r="F56" s="8"/>
      <c r="G56" s="8"/>
      <c r="H56" s="8"/>
      <c r="I56" s="8"/>
      <c r="J56" s="8"/>
      <c r="K56" s="8"/>
      <c r="L56" s="6"/>
      <c r="M56" s="6"/>
      <c r="N56" s="18"/>
      <c r="O56" s="18"/>
    </row>
    <row r="57" spans="2:15" ht="15.6" x14ac:dyDescent="0.3">
      <c r="G57" s="5"/>
      <c r="K57" s="5"/>
      <c r="N57" s="18"/>
      <c r="O57" s="18"/>
    </row>
    <row r="58" spans="2:15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printOptions horizontalCentered="1"/>
  <pageMargins left="0.7" right="0.7" top="0.56000000000000005" bottom="0.5" header="0.3" footer="0.3"/>
  <pageSetup scale="69" orientation="landscape" r:id="rId1"/>
  <ignoredErrors>
    <ignoredError sqref="G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J60"/>
  <sheetViews>
    <sheetView showGridLines="0" zoomScale="70" zoomScaleNormal="70" workbookViewId="0">
      <pane ySplit="8" topLeftCell="A18" activePane="bottomLeft" state="frozen"/>
      <selection sqref="A1:XFD1048576"/>
      <selection pane="bottomLeft" activeCell="L1" sqref="L1"/>
    </sheetView>
  </sheetViews>
  <sheetFormatPr defaultColWidth="9.109375" defaultRowHeight="14.4" x14ac:dyDescent="0.3"/>
  <cols>
    <col min="1" max="1" width="9.109375" style="1"/>
    <col min="2" max="2" width="17.5546875" style="3" customWidth="1"/>
    <col min="3" max="3" width="13" style="3" customWidth="1"/>
    <col min="4" max="4" width="15.44140625" style="3" customWidth="1"/>
    <col min="5" max="5" width="14.44140625" style="3" customWidth="1"/>
    <col min="6" max="6" width="13.44140625" style="3" customWidth="1"/>
    <col min="7" max="7" width="14.5546875" style="3" customWidth="1"/>
    <col min="8" max="10" width="9.109375" style="3"/>
    <col min="11" max="16384" width="9.109375" style="1"/>
  </cols>
  <sheetData>
    <row r="1" spans="2:10" ht="18" x14ac:dyDescent="0.35">
      <c r="B1" s="2" t="s">
        <v>20</v>
      </c>
      <c r="C1" s="4"/>
      <c r="D1" s="4"/>
      <c r="E1" s="4"/>
      <c r="F1" s="4"/>
      <c r="G1" s="4"/>
      <c r="H1" s="4"/>
    </row>
    <row r="2" spans="2:10" x14ac:dyDescent="0.3">
      <c r="B2" s="4"/>
      <c r="C2" s="4"/>
      <c r="D2" s="4"/>
      <c r="E2" s="4"/>
      <c r="F2" s="4"/>
      <c r="G2" s="4"/>
      <c r="H2" s="4"/>
    </row>
    <row r="3" spans="2:10" ht="21" x14ac:dyDescent="0.4">
      <c r="B3" s="34" t="s">
        <v>21</v>
      </c>
      <c r="C3" s="34"/>
      <c r="D3" s="34"/>
      <c r="E3" s="34"/>
      <c r="F3" s="34"/>
      <c r="G3" s="34"/>
      <c r="H3" s="34"/>
    </row>
    <row r="4" spans="2:10" ht="15.6" x14ac:dyDescent="0.3">
      <c r="B4" s="39" t="s">
        <v>7</v>
      </c>
      <c r="C4" s="4"/>
      <c r="D4" s="4"/>
      <c r="E4" s="4"/>
      <c r="F4" s="4"/>
      <c r="G4" s="4"/>
      <c r="H4" s="4"/>
    </row>
    <row r="5" spans="2:10" ht="10.35" customHeight="1" x14ac:dyDescent="0.3">
      <c r="B5" s="35"/>
      <c r="C5" s="4"/>
      <c r="D5" s="4"/>
      <c r="E5" s="4"/>
      <c r="F5" s="4"/>
      <c r="G5" s="4"/>
      <c r="H5" s="4"/>
    </row>
    <row r="6" spans="2:10" ht="10.35" customHeight="1" x14ac:dyDescent="0.3">
      <c r="B6" s="18"/>
      <c r="C6" s="18"/>
      <c r="D6" s="18"/>
      <c r="E6" s="18"/>
      <c r="F6" s="18"/>
      <c r="G6" s="18"/>
      <c r="H6" s="18"/>
      <c r="I6" s="18"/>
      <c r="J6" s="18"/>
    </row>
    <row r="7" spans="2:10" ht="10.35" customHeight="1" x14ac:dyDescent="0.3">
      <c r="B7" s="59"/>
      <c r="C7" s="36"/>
      <c r="D7" s="36"/>
      <c r="E7" s="36"/>
      <c r="F7" s="26"/>
      <c r="G7" s="36"/>
      <c r="H7" s="36"/>
      <c r="I7" s="18"/>
      <c r="J7" s="18"/>
    </row>
    <row r="8" spans="2:10" ht="32.1" customHeight="1" x14ac:dyDescent="0.3">
      <c r="B8" s="59" t="s">
        <v>1</v>
      </c>
      <c r="C8" s="33" t="s">
        <v>6</v>
      </c>
      <c r="D8" s="33" t="s">
        <v>14</v>
      </c>
      <c r="E8" s="33" t="s">
        <v>5</v>
      </c>
      <c r="F8" s="20" t="s">
        <v>12</v>
      </c>
      <c r="G8" s="20" t="s">
        <v>22</v>
      </c>
      <c r="H8" s="20" t="s">
        <v>23</v>
      </c>
      <c r="I8" s="18"/>
      <c r="J8" s="18"/>
    </row>
    <row r="9" spans="2:10" ht="15" customHeight="1" x14ac:dyDescent="0.3">
      <c r="B9" s="10" t="s">
        <v>0</v>
      </c>
      <c r="C9" s="17"/>
      <c r="D9" s="17"/>
      <c r="E9" s="17"/>
      <c r="F9" s="17"/>
      <c r="G9" s="17"/>
      <c r="H9" s="17"/>
      <c r="I9" s="18"/>
      <c r="J9" s="18"/>
    </row>
    <row r="10" spans="2:10" ht="15" customHeight="1" x14ac:dyDescent="0.3">
      <c r="B10" s="11">
        <v>2010</v>
      </c>
      <c r="C10" s="24">
        <v>12574.646000000001</v>
      </c>
      <c r="D10" s="24">
        <v>8511.5560000000005</v>
      </c>
      <c r="E10" s="24">
        <v>10761.268</v>
      </c>
      <c r="F10" s="24">
        <v>2049.7429999999999</v>
      </c>
      <c r="G10" s="24">
        <v>4840.3770000000004</v>
      </c>
      <c r="H10" s="24">
        <v>38737.590000000004</v>
      </c>
      <c r="I10" s="18"/>
      <c r="J10" s="18"/>
    </row>
    <row r="11" spans="2:10" ht="15" customHeight="1" x14ac:dyDescent="0.3">
      <c r="B11" s="12">
        <v>2011</v>
      </c>
      <c r="C11" s="23">
        <v>12704.313</v>
      </c>
      <c r="D11" s="23">
        <v>8386.723</v>
      </c>
      <c r="E11" s="23">
        <v>10538.418</v>
      </c>
      <c r="F11" s="23">
        <v>2045.729</v>
      </c>
      <c r="G11" s="23">
        <v>4415.2120000000004</v>
      </c>
      <c r="H11" s="23">
        <v>38090.394999999997</v>
      </c>
      <c r="I11" s="18"/>
      <c r="J11" s="18"/>
    </row>
    <row r="12" spans="2:10" ht="15" customHeight="1" x14ac:dyDescent="0.3">
      <c r="B12" s="11">
        <v>2012</v>
      </c>
      <c r="C12" s="24">
        <v>12731.496999999999</v>
      </c>
      <c r="D12" s="24">
        <v>8079.7309999999998</v>
      </c>
      <c r="E12" s="24">
        <v>10555.084999999999</v>
      </c>
      <c r="F12" s="24">
        <v>2012.059</v>
      </c>
      <c r="G12" s="24">
        <v>4229.9390000000003</v>
      </c>
      <c r="H12" s="24">
        <v>37608.310999999994</v>
      </c>
      <c r="I12" s="18"/>
      <c r="J12" s="18"/>
    </row>
    <row r="13" spans="2:10" ht="15" customHeight="1" x14ac:dyDescent="0.3">
      <c r="B13" s="12">
        <v>2013</v>
      </c>
      <c r="C13" s="23">
        <v>12620.221</v>
      </c>
      <c r="D13" s="23">
        <v>7909.7849999999999</v>
      </c>
      <c r="E13" s="23">
        <v>10320.636</v>
      </c>
      <c r="F13" s="23">
        <v>1917.557</v>
      </c>
      <c r="G13" s="23">
        <v>4039.0140000000001</v>
      </c>
      <c r="H13" s="23">
        <v>36807.213000000003</v>
      </c>
      <c r="I13" s="18"/>
      <c r="J13" s="18"/>
    </row>
    <row r="14" spans="2:10" ht="15" customHeight="1" x14ac:dyDescent="0.3">
      <c r="B14" s="11">
        <v>2014</v>
      </c>
      <c r="C14" s="24">
        <v>12866.746999999999</v>
      </c>
      <c r="D14" s="24">
        <v>7523.1570000000002</v>
      </c>
      <c r="E14" s="24">
        <v>10320.948</v>
      </c>
      <c r="F14" s="24">
        <v>1920.7760000000001</v>
      </c>
      <c r="G14" s="24">
        <v>4026.0770000000002</v>
      </c>
      <c r="H14" s="24">
        <v>36657.705000000002</v>
      </c>
      <c r="I14" s="18"/>
      <c r="J14" s="18"/>
    </row>
    <row r="15" spans="2:10" ht="15" customHeight="1" x14ac:dyDescent="0.3">
      <c r="B15" s="12">
        <v>2015</v>
      </c>
      <c r="C15" s="23">
        <v>13609.895</v>
      </c>
      <c r="D15" s="23">
        <v>6999.3959999999997</v>
      </c>
      <c r="E15" s="23">
        <v>10349.654</v>
      </c>
      <c r="F15" s="23">
        <v>1960.597</v>
      </c>
      <c r="G15" s="23">
        <v>4116.1059999999998</v>
      </c>
      <c r="H15" s="23">
        <v>37035.648000000001</v>
      </c>
      <c r="I15" s="18"/>
      <c r="J15" s="18"/>
    </row>
    <row r="16" spans="2:10" ht="15" customHeight="1" x14ac:dyDescent="0.3">
      <c r="B16" s="11">
        <v>2016</v>
      </c>
      <c r="C16" s="24">
        <v>14289.507</v>
      </c>
      <c r="D16" s="24">
        <v>6812.6459999999997</v>
      </c>
      <c r="E16" s="24">
        <v>10240.054</v>
      </c>
      <c r="F16" s="24">
        <v>1974.575</v>
      </c>
      <c r="G16" s="24">
        <v>4254.2879999999996</v>
      </c>
      <c r="H16" s="24">
        <v>37571.07</v>
      </c>
      <c r="I16" s="18"/>
      <c r="J16" s="18"/>
    </row>
    <row r="17" spans="2:10" ht="15" customHeight="1" x14ac:dyDescent="0.3">
      <c r="B17" s="12">
        <v>2017</v>
      </c>
      <c r="C17" s="23">
        <v>14906.635</v>
      </c>
      <c r="D17" s="23">
        <v>6435.9409999999998</v>
      </c>
      <c r="E17" s="23">
        <v>10443.096</v>
      </c>
      <c r="F17" s="23">
        <v>1924.059</v>
      </c>
      <c r="G17" s="23">
        <v>4239.4759999999997</v>
      </c>
      <c r="H17" s="23">
        <v>37949.207000000002</v>
      </c>
      <c r="I17" s="18"/>
      <c r="J17" s="18"/>
    </row>
    <row r="18" spans="2:10" ht="15" customHeight="1" x14ac:dyDescent="0.3">
      <c r="B18" s="11">
        <v>2018</v>
      </c>
      <c r="C18" s="24">
        <v>15519.334000000001</v>
      </c>
      <c r="D18" s="24">
        <v>6475.4070000000002</v>
      </c>
      <c r="E18" s="24">
        <v>10795.406999999999</v>
      </c>
      <c r="F18" s="24">
        <v>1952.941</v>
      </c>
      <c r="G18" s="24">
        <v>4113.1270000000004</v>
      </c>
      <c r="H18" s="24">
        <v>38856.216</v>
      </c>
      <c r="I18" s="18"/>
      <c r="J18" s="18"/>
    </row>
    <row r="19" spans="2:10" ht="15" customHeight="1" x14ac:dyDescent="0.3">
      <c r="B19" s="12">
        <v>2019</v>
      </c>
      <c r="C19" s="23">
        <v>16014.25</v>
      </c>
      <c r="D19" s="23">
        <v>6600.1189999999997</v>
      </c>
      <c r="E19" s="23">
        <v>10960.121999999999</v>
      </c>
      <c r="F19" s="23">
        <v>1946.0840000000001</v>
      </c>
      <c r="G19" s="23">
        <v>3705.9290000000001</v>
      </c>
      <c r="H19" s="23">
        <v>39226.504000000001</v>
      </c>
      <c r="I19" s="18"/>
      <c r="J19" s="18"/>
    </row>
    <row r="20" spans="2:10" ht="15" customHeight="1" x14ac:dyDescent="0.3">
      <c r="B20" s="63">
        <v>2020</v>
      </c>
      <c r="C20" s="61">
        <v>11617.075000000001</v>
      </c>
      <c r="D20" s="61">
        <v>5153.018</v>
      </c>
      <c r="E20" s="61">
        <v>9691.0120000000006</v>
      </c>
      <c r="F20" s="64">
        <v>1763.2370000000001</v>
      </c>
      <c r="G20" s="61">
        <v>3049.82</v>
      </c>
      <c r="H20" s="61">
        <v>31274.162</v>
      </c>
      <c r="I20" s="18"/>
      <c r="J20" s="18"/>
    </row>
    <row r="21" spans="2:10" ht="15" customHeight="1" x14ac:dyDescent="0.3">
      <c r="B21" s="12">
        <v>2021</v>
      </c>
      <c r="C21" s="23">
        <v>12044.871999999999</v>
      </c>
      <c r="D21" s="23">
        <v>5462.2860000000001</v>
      </c>
      <c r="E21" s="23">
        <v>10741.833000000001</v>
      </c>
      <c r="F21" s="23">
        <v>1894.4670000000001</v>
      </c>
      <c r="G21" s="23">
        <v>3392.7130000000002</v>
      </c>
      <c r="H21" s="23">
        <v>33536.171000000002</v>
      </c>
      <c r="I21" s="18"/>
      <c r="J21" s="65"/>
    </row>
    <row r="22" spans="2:10" ht="15" customHeight="1" x14ac:dyDescent="0.3">
      <c r="B22" s="11">
        <v>2022</v>
      </c>
      <c r="C22" s="24">
        <v>14966.735000000001</v>
      </c>
      <c r="D22" s="24">
        <v>5924.9610000000002</v>
      </c>
      <c r="E22" s="24">
        <v>11375.733</v>
      </c>
      <c r="F22" s="24">
        <v>1825.2619999999999</v>
      </c>
      <c r="G22" s="24">
        <v>3601.3290000000002</v>
      </c>
      <c r="H22" s="24">
        <v>37694.019999999997</v>
      </c>
      <c r="I22" s="18"/>
      <c r="J22" s="65"/>
    </row>
    <row r="23" spans="2:10" ht="10.35" customHeight="1" x14ac:dyDescent="0.3">
      <c r="B23" s="32"/>
      <c r="C23" s="25"/>
      <c r="D23" s="25"/>
      <c r="E23" s="25"/>
      <c r="F23" s="25"/>
      <c r="G23" s="25"/>
      <c r="H23" s="25"/>
      <c r="I23" s="18"/>
      <c r="J23" s="18"/>
    </row>
    <row r="24" spans="2:10" ht="15" customHeight="1" x14ac:dyDescent="0.3">
      <c r="B24" s="10" t="s">
        <v>2</v>
      </c>
      <c r="C24" s="24"/>
      <c r="D24" s="24"/>
      <c r="E24" s="24"/>
      <c r="F24" s="24"/>
      <c r="G24" s="24"/>
      <c r="H24" s="24"/>
      <c r="I24" s="18"/>
      <c r="J24" s="18"/>
    </row>
    <row r="25" spans="2:10" ht="15" customHeight="1" x14ac:dyDescent="0.3">
      <c r="B25" s="12">
        <v>2023</v>
      </c>
      <c r="C25" s="23">
        <v>16423.189999999999</v>
      </c>
      <c r="D25" s="23">
        <v>5271.4089999999997</v>
      </c>
      <c r="E25" s="23">
        <v>11681.564</v>
      </c>
      <c r="F25" s="23">
        <v>1827.2059999999999</v>
      </c>
      <c r="G25" s="23">
        <v>3718.57</v>
      </c>
      <c r="H25" s="23">
        <v>38921.938999999998</v>
      </c>
      <c r="I25" s="18"/>
      <c r="J25" s="18"/>
    </row>
    <row r="26" spans="2:10" ht="15" customHeight="1" x14ac:dyDescent="0.3">
      <c r="B26" s="11">
        <v>2024</v>
      </c>
      <c r="C26" s="24">
        <v>17702.864000000001</v>
      </c>
      <c r="D26" s="24">
        <v>5335.2129999999997</v>
      </c>
      <c r="E26" s="24">
        <v>11993.371999999999</v>
      </c>
      <c r="F26" s="28">
        <v>1827.192</v>
      </c>
      <c r="G26" s="24">
        <v>3893.3389999999999</v>
      </c>
      <c r="H26" s="24">
        <v>40751.980000000003</v>
      </c>
      <c r="I26" s="18"/>
      <c r="J26" s="18"/>
    </row>
    <row r="27" spans="2:10" ht="10.8" customHeight="1" x14ac:dyDescent="0.3">
      <c r="B27" s="11"/>
      <c r="C27" s="24"/>
      <c r="D27" s="24"/>
      <c r="E27" s="24"/>
      <c r="F27" s="28"/>
      <c r="G27" s="24"/>
      <c r="H27" s="24"/>
      <c r="I27" s="18"/>
      <c r="J27" s="18"/>
    </row>
    <row r="28" spans="2:10" ht="15" customHeight="1" x14ac:dyDescent="0.3">
      <c r="B28" s="12">
        <v>2025</v>
      </c>
      <c r="C28" s="23">
        <v>18422.718000000001</v>
      </c>
      <c r="D28" s="23">
        <v>5410.2740000000003</v>
      </c>
      <c r="E28" s="23">
        <v>12186.864</v>
      </c>
      <c r="F28" s="27">
        <v>1827.1780000000001</v>
      </c>
      <c r="G28" s="23">
        <v>3997.665</v>
      </c>
      <c r="H28" s="23">
        <v>41844.699000000001</v>
      </c>
      <c r="I28" s="18"/>
      <c r="J28" s="18"/>
    </row>
    <row r="29" spans="2:10" ht="15" customHeight="1" x14ac:dyDescent="0.3">
      <c r="B29" s="11">
        <v>2026</v>
      </c>
      <c r="C29" s="24">
        <v>19019.542000000001</v>
      </c>
      <c r="D29" s="24">
        <v>5049.6850000000004</v>
      </c>
      <c r="E29" s="24">
        <v>12243.565000000001</v>
      </c>
      <c r="F29" s="28">
        <v>1827.164</v>
      </c>
      <c r="G29" s="24">
        <v>4028.5340000000001</v>
      </c>
      <c r="H29" s="24">
        <v>42168.49</v>
      </c>
      <c r="I29" s="18"/>
      <c r="J29" s="18"/>
    </row>
    <row r="30" spans="2:10" ht="15" customHeight="1" x14ac:dyDescent="0.3">
      <c r="B30" s="12">
        <v>2027</v>
      </c>
      <c r="C30" s="23">
        <v>19507.419000000002</v>
      </c>
      <c r="D30" s="23">
        <v>4882.7</v>
      </c>
      <c r="E30" s="23">
        <v>12271.33</v>
      </c>
      <c r="F30" s="27">
        <v>1827.15</v>
      </c>
      <c r="G30" s="23">
        <v>4065.2860000000001</v>
      </c>
      <c r="H30" s="23">
        <v>42553.885000000002</v>
      </c>
      <c r="I30" s="18"/>
      <c r="J30" s="18"/>
    </row>
    <row r="31" spans="2:10" ht="15" customHeight="1" x14ac:dyDescent="0.3">
      <c r="B31" s="11">
        <v>2028</v>
      </c>
      <c r="C31" s="31">
        <v>19919.861000000001</v>
      </c>
      <c r="D31" s="31">
        <v>4937.45</v>
      </c>
      <c r="E31" s="31">
        <v>12299.213</v>
      </c>
      <c r="F31" s="22">
        <v>1827.136</v>
      </c>
      <c r="G31" s="24">
        <v>4117.4989999999998</v>
      </c>
      <c r="H31" s="24">
        <v>43101.159</v>
      </c>
      <c r="I31" s="18"/>
      <c r="J31" s="18"/>
    </row>
    <row r="32" spans="2:10" ht="15" customHeight="1" x14ac:dyDescent="0.3">
      <c r="B32" s="12">
        <v>2029</v>
      </c>
      <c r="C32" s="23">
        <v>20336.893</v>
      </c>
      <c r="D32" s="23">
        <v>4993.9589999999998</v>
      </c>
      <c r="E32" s="23">
        <v>12327.257</v>
      </c>
      <c r="F32" s="27">
        <v>1827.1220000000001</v>
      </c>
      <c r="G32" s="23">
        <v>4170.402</v>
      </c>
      <c r="H32" s="23">
        <v>43655.633000000002</v>
      </c>
      <c r="I32" s="18"/>
      <c r="J32" s="18"/>
    </row>
    <row r="33" spans="2:10" ht="10.35" customHeight="1" x14ac:dyDescent="0.3">
      <c r="B33" s="13"/>
      <c r="C33" s="25"/>
      <c r="D33" s="25"/>
      <c r="E33" s="25"/>
      <c r="F33" s="29"/>
      <c r="G33" s="25"/>
      <c r="H33" s="25"/>
      <c r="I33" s="18"/>
      <c r="J33" s="18"/>
    </row>
    <row r="34" spans="2:10" ht="15" customHeight="1" x14ac:dyDescent="0.3">
      <c r="B34" s="11">
        <v>2030</v>
      </c>
      <c r="C34" s="24">
        <v>20754.419999999998</v>
      </c>
      <c r="D34" s="24">
        <v>5053.1480000000001</v>
      </c>
      <c r="E34" s="24">
        <v>12355.415000000001</v>
      </c>
      <c r="F34" s="28">
        <v>1827.1079999999999</v>
      </c>
      <c r="G34" s="24">
        <v>4223.6509999999998</v>
      </c>
      <c r="H34" s="24">
        <v>44213.741999999998</v>
      </c>
      <c r="I34" s="18"/>
      <c r="J34" s="18"/>
    </row>
    <row r="35" spans="2:10" ht="15" customHeight="1" x14ac:dyDescent="0.3">
      <c r="B35" s="12">
        <v>2031</v>
      </c>
      <c r="C35" s="23">
        <v>21169.813999999998</v>
      </c>
      <c r="D35" s="23">
        <v>5108.6980000000003</v>
      </c>
      <c r="E35" s="23">
        <v>12383.713</v>
      </c>
      <c r="F35" s="27">
        <v>1827.0940000000001</v>
      </c>
      <c r="G35" s="23">
        <v>4276.3130000000001</v>
      </c>
      <c r="H35" s="23">
        <v>44765.631999999998</v>
      </c>
      <c r="I35" s="18"/>
      <c r="J35" s="18"/>
    </row>
    <row r="36" spans="2:10" ht="15" customHeight="1" x14ac:dyDescent="0.3">
      <c r="B36" s="11">
        <v>2032</v>
      </c>
      <c r="C36" s="24">
        <v>21580.337</v>
      </c>
      <c r="D36" s="24">
        <v>5164.5789999999997</v>
      </c>
      <c r="E36" s="24">
        <v>12412.166999999999</v>
      </c>
      <c r="F36" s="28">
        <v>1827.08</v>
      </c>
      <c r="G36" s="24">
        <v>4328.5010000000002</v>
      </c>
      <c r="H36" s="24">
        <v>45312.663999999997</v>
      </c>
      <c r="I36" s="18"/>
      <c r="J36" s="18"/>
    </row>
    <row r="37" spans="2:10" ht="15" customHeight="1" x14ac:dyDescent="0.3">
      <c r="B37" s="12">
        <v>2033</v>
      </c>
      <c r="C37" s="23">
        <v>21986.508999999998</v>
      </c>
      <c r="D37" s="23">
        <v>5221.0349999999999</v>
      </c>
      <c r="E37" s="23">
        <v>12440.746999999999</v>
      </c>
      <c r="F37" s="27">
        <v>1827.066</v>
      </c>
      <c r="G37" s="23">
        <v>4380.3059999999996</v>
      </c>
      <c r="H37" s="23">
        <v>45855.663</v>
      </c>
      <c r="I37" s="18"/>
      <c r="J37" s="18"/>
    </row>
    <row r="38" spans="2:10" ht="15" customHeight="1" x14ac:dyDescent="0.3">
      <c r="B38" s="11">
        <v>2034</v>
      </c>
      <c r="C38" s="24">
        <v>22391.9</v>
      </c>
      <c r="D38" s="24">
        <v>5277.9579999999996</v>
      </c>
      <c r="E38" s="24">
        <v>12469.457</v>
      </c>
      <c r="F38" s="28">
        <v>1827.0519999999999</v>
      </c>
      <c r="G38" s="24">
        <v>4432.0889999999999</v>
      </c>
      <c r="H38" s="24">
        <v>46398.455999999998</v>
      </c>
      <c r="I38" s="18"/>
      <c r="J38" s="18"/>
    </row>
    <row r="39" spans="2:10" ht="9.6" customHeight="1" x14ac:dyDescent="0.3">
      <c r="B39" s="11"/>
      <c r="C39" s="24"/>
      <c r="D39" s="24"/>
      <c r="E39" s="24"/>
      <c r="F39" s="28"/>
      <c r="G39" s="24"/>
      <c r="H39" s="24"/>
      <c r="I39" s="18"/>
      <c r="J39" s="18"/>
    </row>
    <row r="40" spans="2:10" ht="15" customHeight="1" x14ac:dyDescent="0.3">
      <c r="B40" s="12">
        <v>2035</v>
      </c>
      <c r="C40" s="23">
        <v>22816.178</v>
      </c>
      <c r="D40" s="23">
        <v>5335.9409999999998</v>
      </c>
      <c r="E40" s="23">
        <v>12498.291999999999</v>
      </c>
      <c r="F40" s="27">
        <v>1827.038</v>
      </c>
      <c r="G40" s="23">
        <v>4485.9830000000002</v>
      </c>
      <c r="H40" s="23">
        <v>46963.432000000001</v>
      </c>
      <c r="I40" s="18"/>
      <c r="J40" s="18"/>
    </row>
    <row r="41" spans="2:10" ht="15" customHeight="1" x14ac:dyDescent="0.3">
      <c r="B41" s="11">
        <v>2036</v>
      </c>
      <c r="C41" s="24">
        <v>23249.153999999999</v>
      </c>
      <c r="D41" s="24">
        <v>5394.625</v>
      </c>
      <c r="E41" s="24">
        <v>12527.263999999999</v>
      </c>
      <c r="F41" s="28">
        <v>1827.0239999999999</v>
      </c>
      <c r="G41" s="24">
        <v>4540.893</v>
      </c>
      <c r="H41" s="24">
        <v>47538.96</v>
      </c>
      <c r="I41" s="18"/>
      <c r="J41" s="18"/>
    </row>
    <row r="42" spans="2:10" ht="15" customHeight="1" x14ac:dyDescent="0.3">
      <c r="B42" s="12">
        <v>2037</v>
      </c>
      <c r="C42" s="23">
        <v>23684.49</v>
      </c>
      <c r="D42" s="23">
        <v>5453.9949999999999</v>
      </c>
      <c r="E42" s="23">
        <v>12556.362999999999</v>
      </c>
      <c r="F42" s="27">
        <v>1827.01</v>
      </c>
      <c r="G42" s="23">
        <v>4596.134</v>
      </c>
      <c r="H42" s="23">
        <v>48117.991999999998</v>
      </c>
      <c r="I42" s="18"/>
      <c r="J42" s="18"/>
    </row>
    <row r="43" spans="2:10" ht="15" customHeight="1" x14ac:dyDescent="0.3">
      <c r="B43" s="11">
        <v>2038</v>
      </c>
      <c r="C43" s="24">
        <v>24130.284</v>
      </c>
      <c r="D43" s="24">
        <v>5514.366</v>
      </c>
      <c r="E43" s="24">
        <v>12585.583000000001</v>
      </c>
      <c r="F43" s="28">
        <v>1826.9960000000001</v>
      </c>
      <c r="G43" s="24">
        <v>4652.598</v>
      </c>
      <c r="H43" s="24">
        <v>48709.826999999997</v>
      </c>
      <c r="I43" s="18"/>
      <c r="J43" s="18"/>
    </row>
    <row r="44" spans="2:10" ht="15" customHeight="1" x14ac:dyDescent="0.3">
      <c r="B44" s="12">
        <v>2039</v>
      </c>
      <c r="C44" s="23">
        <v>24582.536</v>
      </c>
      <c r="D44" s="23">
        <v>5575.3280000000004</v>
      </c>
      <c r="E44" s="23">
        <v>12614.948</v>
      </c>
      <c r="F44" s="27">
        <v>1826.9690000000001</v>
      </c>
      <c r="G44" s="23">
        <v>4709.8209999999999</v>
      </c>
      <c r="H44" s="23">
        <v>49309.601999999999</v>
      </c>
      <c r="I44" s="18"/>
      <c r="J44" s="18"/>
    </row>
    <row r="45" spans="2:10" ht="10.35" customHeight="1" x14ac:dyDescent="0.3">
      <c r="B45" s="13"/>
      <c r="C45" s="25"/>
      <c r="D45" s="25"/>
      <c r="E45" s="25"/>
      <c r="F45" s="29"/>
      <c r="G45" s="25"/>
      <c r="H45" s="25"/>
      <c r="I45" s="18"/>
      <c r="J45" s="18"/>
    </row>
    <row r="46" spans="2:10" ht="15" customHeight="1" x14ac:dyDescent="0.3">
      <c r="B46" s="11">
        <v>2040</v>
      </c>
      <c r="C46" s="24">
        <v>25045.705000000002</v>
      </c>
      <c r="D46" s="24">
        <v>5637.1080000000002</v>
      </c>
      <c r="E46" s="24">
        <v>12644.454</v>
      </c>
      <c r="F46" s="28">
        <v>1826.9549999999999</v>
      </c>
      <c r="G46" s="24">
        <v>4768.2969999999996</v>
      </c>
      <c r="H46" s="24">
        <v>49922.519</v>
      </c>
      <c r="I46" s="18"/>
      <c r="J46" s="18"/>
    </row>
    <row r="47" spans="2:10" ht="15" customHeight="1" x14ac:dyDescent="0.3">
      <c r="B47" s="12">
        <v>2041</v>
      </c>
      <c r="C47" s="23">
        <v>25502.468000000001</v>
      </c>
      <c r="D47" s="23">
        <v>5699.6459999999997</v>
      </c>
      <c r="E47" s="23">
        <v>12674.11</v>
      </c>
      <c r="F47" s="27">
        <v>1826.941</v>
      </c>
      <c r="G47" s="23">
        <v>4826.1980000000003</v>
      </c>
      <c r="H47" s="23">
        <v>50529.362999999998</v>
      </c>
      <c r="I47" s="18"/>
      <c r="J47" s="18"/>
    </row>
    <row r="48" spans="2:10" ht="15" customHeight="1" x14ac:dyDescent="0.3">
      <c r="B48" s="11">
        <v>2042</v>
      </c>
      <c r="C48" s="24">
        <v>25977.670999999998</v>
      </c>
      <c r="D48" s="24">
        <v>5763.1019999999999</v>
      </c>
      <c r="E48" s="24">
        <v>12703.896000000001</v>
      </c>
      <c r="F48" s="28">
        <v>1826.9269999999999</v>
      </c>
      <c r="G48" s="24">
        <v>4886.1480000000001</v>
      </c>
      <c r="H48" s="24">
        <v>51157.743999999999</v>
      </c>
      <c r="I48" s="18"/>
      <c r="J48" s="65"/>
    </row>
    <row r="49" spans="2:10" ht="15" customHeight="1" x14ac:dyDescent="0.3">
      <c r="B49" s="12">
        <v>2043</v>
      </c>
      <c r="C49" s="23">
        <v>26452.025000000001</v>
      </c>
      <c r="D49" s="23">
        <v>5827.1580000000004</v>
      </c>
      <c r="E49" s="23">
        <v>12733.833000000001</v>
      </c>
      <c r="F49" s="27">
        <v>1826.913</v>
      </c>
      <c r="G49" s="23">
        <v>4946.09</v>
      </c>
      <c r="H49" s="23">
        <v>51786.019</v>
      </c>
      <c r="I49" s="18"/>
      <c r="J49" s="65"/>
    </row>
    <row r="50" spans="2:10" ht="10.35" customHeight="1" x14ac:dyDescent="0.3">
      <c r="B50" s="13"/>
      <c r="C50" s="51"/>
      <c r="D50" s="51"/>
      <c r="E50" s="51"/>
      <c r="F50" s="51"/>
      <c r="G50" s="51"/>
      <c r="H50" s="51"/>
      <c r="I50" s="18"/>
      <c r="J50" s="18"/>
    </row>
    <row r="51" spans="2:10" ht="15" customHeight="1" x14ac:dyDescent="0.3">
      <c r="B51" s="38" t="s">
        <v>3</v>
      </c>
      <c r="C51" s="43"/>
      <c r="D51" s="43"/>
      <c r="E51" s="43"/>
      <c r="F51" s="43"/>
      <c r="G51" s="43"/>
      <c r="H51" s="43"/>
      <c r="I51" s="18"/>
      <c r="J51" s="18"/>
    </row>
    <row r="52" spans="2:10" ht="15" customHeight="1" x14ac:dyDescent="0.3">
      <c r="B52" s="11" t="s">
        <v>32</v>
      </c>
      <c r="C52" s="14">
        <f t="shared" ref="C52:H52" si="0">RATE(2022-2010,,-C10,C22)</f>
        <v>1.4618106837431569E-2</v>
      </c>
      <c r="D52" s="14">
        <f t="shared" si="0"/>
        <v>-2.9736461689231948E-2</v>
      </c>
      <c r="E52" s="14">
        <f t="shared" si="0"/>
        <v>4.6381405856246727E-3</v>
      </c>
      <c r="F52" s="14">
        <f t="shared" si="0"/>
        <v>-9.619342027964186E-3</v>
      </c>
      <c r="G52" s="14">
        <f t="shared" si="0"/>
        <v>-2.4339699110975787E-2</v>
      </c>
      <c r="H52" s="14">
        <f t="shared" si="0"/>
        <v>-2.2731612183382204E-3</v>
      </c>
      <c r="I52" s="18"/>
      <c r="J52" s="18"/>
    </row>
    <row r="53" spans="2:10" ht="15" customHeight="1" x14ac:dyDescent="0.3">
      <c r="B53" s="12" t="s">
        <v>29</v>
      </c>
      <c r="C53" s="15">
        <f t="shared" ref="C53:H53" si="1">RATE(2023-2022,,-C22,C25)</f>
        <v>9.7312807369142038E-2</v>
      </c>
      <c r="D53" s="15">
        <f t="shared" si="1"/>
        <v>-0.11030486107841059</v>
      </c>
      <c r="E53" s="15">
        <f t="shared" si="1"/>
        <v>2.688450933227763E-2</v>
      </c>
      <c r="F53" s="15">
        <f t="shared" si="1"/>
        <v>1.0650525787532078E-3</v>
      </c>
      <c r="G53" s="15">
        <f t="shared" si="1"/>
        <v>3.2554926250836912E-2</v>
      </c>
      <c r="H53" s="15">
        <f t="shared" si="1"/>
        <v>3.2575962977681824E-2</v>
      </c>
      <c r="I53" s="18"/>
      <c r="J53" s="18"/>
    </row>
    <row r="54" spans="2:10" ht="15" customHeight="1" x14ac:dyDescent="0.3">
      <c r="B54" s="11" t="s">
        <v>30</v>
      </c>
      <c r="C54" s="16">
        <f t="shared" ref="C54:H54" si="2">RATE(2033-2023,,-C25,C37)</f>
        <v>2.9603181938481091E-2</v>
      </c>
      <c r="D54" s="16">
        <f t="shared" si="2"/>
        <v>-9.5974226696214692E-4</v>
      </c>
      <c r="E54" s="16">
        <f t="shared" si="2"/>
        <v>6.3163909112013182E-3</v>
      </c>
      <c r="F54" s="16">
        <f t="shared" si="2"/>
        <v>-7.6622355260018732E-6</v>
      </c>
      <c r="G54" s="16">
        <f t="shared" si="2"/>
        <v>1.6512793578749522E-2</v>
      </c>
      <c r="H54" s="16">
        <f t="shared" si="2"/>
        <v>1.6529182654133483E-2</v>
      </c>
      <c r="I54" s="18"/>
      <c r="J54" s="18"/>
    </row>
    <row r="55" spans="2:10" ht="15" customHeight="1" x14ac:dyDescent="0.3">
      <c r="B55" s="12" t="s">
        <v>31</v>
      </c>
      <c r="C55" s="15">
        <f t="shared" ref="C55:H55" si="3">RATE(2043-2023,,-C25,C49)</f>
        <v>2.4118167311392054E-2</v>
      </c>
      <c r="D55" s="15">
        <f t="shared" si="3"/>
        <v>5.0241646858703989E-3</v>
      </c>
      <c r="E55" s="15">
        <f t="shared" si="3"/>
        <v>4.3218420614182899E-3</v>
      </c>
      <c r="F55" s="15">
        <f t="shared" si="3"/>
        <v>-8.0183164790650497E-6</v>
      </c>
      <c r="G55" s="15">
        <f t="shared" si="3"/>
        <v>1.4365109584762567E-2</v>
      </c>
      <c r="H55" s="15">
        <f t="shared" si="3"/>
        <v>1.4380525691256014E-2</v>
      </c>
      <c r="I55" s="18"/>
      <c r="J55" s="18"/>
    </row>
    <row r="56" spans="2:10" ht="15" customHeight="1" x14ac:dyDescent="0.3">
      <c r="B56" s="9" t="s">
        <v>19</v>
      </c>
      <c r="C56" s="6"/>
      <c r="D56" s="56"/>
      <c r="E56" s="56"/>
      <c r="F56" s="56"/>
      <c r="G56" s="57"/>
      <c r="H56" s="57"/>
      <c r="I56" s="18"/>
      <c r="J56" s="18"/>
    </row>
    <row r="57" spans="2:10" ht="15.6" x14ac:dyDescent="0.3">
      <c r="E57" s="80"/>
      <c r="H57" s="80"/>
      <c r="I57" s="18"/>
      <c r="J57" s="80"/>
    </row>
    <row r="58" spans="2:10" ht="15.6" x14ac:dyDescent="0.3">
      <c r="H58" s="18"/>
      <c r="I58" s="18"/>
      <c r="J58" s="18"/>
    </row>
    <row r="59" spans="2:10" ht="15.6" x14ac:dyDescent="0.3">
      <c r="E59" s="5"/>
      <c r="G59" s="5"/>
      <c r="H59" s="18"/>
      <c r="I59" s="18"/>
      <c r="J59" s="18"/>
    </row>
    <row r="60" spans="2:10" ht="15.6" x14ac:dyDescent="0.3">
      <c r="H60" s="18"/>
      <c r="I60" s="18"/>
      <c r="J60" s="18"/>
    </row>
  </sheetData>
  <printOptions horizontalCentered="1"/>
  <pageMargins left="0.7" right="0.7" top="0.57999999999999996" bottom="0.52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K59"/>
  <sheetViews>
    <sheetView showGridLines="0" zoomScale="70" zoomScaleNormal="70" workbookViewId="0">
      <pane ySplit="8" topLeftCell="A20" activePane="bottomLeft" state="frozen"/>
      <selection sqref="A1:XFD1048576"/>
      <selection pane="bottomLeft" activeCell="J1" sqref="J1"/>
    </sheetView>
  </sheetViews>
  <sheetFormatPr defaultColWidth="9.109375" defaultRowHeight="14.4" x14ac:dyDescent="0.3"/>
  <cols>
    <col min="1" max="1" width="9.109375" style="1"/>
    <col min="2" max="2" width="17.5546875" style="3" customWidth="1"/>
    <col min="3" max="3" width="14.44140625" style="3" customWidth="1"/>
    <col min="4" max="4" width="16.44140625" style="3" customWidth="1"/>
    <col min="5" max="5" width="14.109375" style="3" customWidth="1"/>
    <col min="6" max="6" width="15.88671875" style="3" customWidth="1"/>
    <col min="7" max="10" width="9.109375" style="3"/>
    <col min="11" max="16384" width="9.109375" style="1"/>
  </cols>
  <sheetData>
    <row r="1" spans="2:11" ht="18" x14ac:dyDescent="0.35">
      <c r="B1" s="2" t="s">
        <v>24</v>
      </c>
      <c r="C1" s="4"/>
      <c r="D1" s="4"/>
      <c r="E1" s="4"/>
      <c r="F1" s="4"/>
    </row>
    <row r="2" spans="2:11" x14ac:dyDescent="0.3">
      <c r="B2" s="4"/>
      <c r="C2" s="4"/>
      <c r="D2" s="4"/>
      <c r="E2" s="4"/>
      <c r="F2" s="4"/>
      <c r="K2" s="60"/>
    </row>
    <row r="3" spans="2:11" ht="20.399999999999999" customHeight="1" x14ac:dyDescent="0.4">
      <c r="B3" s="34" t="s">
        <v>25</v>
      </c>
      <c r="C3" s="34"/>
      <c r="D3" s="34"/>
      <c r="E3" s="34"/>
      <c r="F3" s="34"/>
    </row>
    <row r="4" spans="2:11" ht="25.2" customHeight="1" x14ac:dyDescent="0.4">
      <c r="B4" s="34" t="s">
        <v>26</v>
      </c>
      <c r="C4" s="34"/>
      <c r="D4" s="34"/>
      <c r="E4" s="34"/>
      <c r="F4" s="34"/>
    </row>
    <row r="5" spans="2:11" ht="15.6" x14ac:dyDescent="0.3">
      <c r="B5" s="39" t="s">
        <v>7</v>
      </c>
      <c r="C5" s="4"/>
      <c r="D5" s="4"/>
      <c r="E5" s="4"/>
      <c r="F5" s="4"/>
    </row>
    <row r="6" spans="2:11" ht="23.1" customHeight="1" x14ac:dyDescent="0.3">
      <c r="B6" s="39"/>
      <c r="C6" s="40"/>
      <c r="D6" s="40"/>
      <c r="E6" s="40"/>
      <c r="F6" s="40"/>
      <c r="G6" s="18"/>
      <c r="H6" s="18"/>
      <c r="I6" s="18"/>
      <c r="J6" s="18"/>
    </row>
    <row r="7" spans="2:11" ht="18" customHeight="1" x14ac:dyDescent="0.3">
      <c r="B7" s="59"/>
      <c r="C7" s="36" t="s">
        <v>27</v>
      </c>
      <c r="D7" s="36"/>
      <c r="E7" s="36"/>
      <c r="F7" s="36"/>
      <c r="G7" s="18"/>
      <c r="H7" s="18"/>
      <c r="I7" s="18"/>
      <c r="J7" s="18"/>
    </row>
    <row r="8" spans="2:11" ht="31.2" x14ac:dyDescent="0.3">
      <c r="B8" s="59" t="s">
        <v>1</v>
      </c>
      <c r="C8" s="33" t="s">
        <v>8</v>
      </c>
      <c r="D8" s="33" t="s">
        <v>5</v>
      </c>
      <c r="E8" s="20" t="s">
        <v>12</v>
      </c>
      <c r="F8" s="20" t="s">
        <v>23</v>
      </c>
      <c r="G8" s="18"/>
      <c r="H8" s="18"/>
      <c r="I8" s="18"/>
      <c r="J8" s="18"/>
    </row>
    <row r="9" spans="2:11" ht="15" customHeight="1" x14ac:dyDescent="0.3">
      <c r="B9" s="10" t="s">
        <v>0</v>
      </c>
      <c r="C9" s="19"/>
      <c r="D9" s="19"/>
      <c r="E9" s="19"/>
      <c r="F9" s="19"/>
      <c r="G9" s="18"/>
      <c r="H9" s="18"/>
      <c r="I9" s="18"/>
      <c r="J9" s="18"/>
    </row>
    <row r="10" spans="2:11" ht="15" customHeight="1" x14ac:dyDescent="0.3">
      <c r="B10" s="11">
        <v>2010</v>
      </c>
      <c r="C10" s="24">
        <v>30965.316999999999</v>
      </c>
      <c r="D10" s="24">
        <v>6550.2650000000003</v>
      </c>
      <c r="E10" s="24">
        <v>2982.23</v>
      </c>
      <c r="F10" s="24">
        <v>40497.811999999998</v>
      </c>
      <c r="G10" s="18"/>
      <c r="H10" s="18"/>
      <c r="I10" s="18"/>
      <c r="J10" s="18"/>
    </row>
    <row r="11" spans="2:11" ht="15" customHeight="1" x14ac:dyDescent="0.3">
      <c r="B11" s="12">
        <v>2011</v>
      </c>
      <c r="C11" s="23">
        <v>32442.113000000001</v>
      </c>
      <c r="D11" s="23">
        <v>6557.3389999999999</v>
      </c>
      <c r="E11" s="23">
        <v>2227.616</v>
      </c>
      <c r="F11" s="23">
        <v>41227.067999999999</v>
      </c>
      <c r="G11" s="18"/>
      <c r="H11" s="18"/>
      <c r="I11" s="18"/>
      <c r="J11" s="18"/>
    </row>
    <row r="12" spans="2:11" ht="15" customHeight="1" x14ac:dyDescent="0.3">
      <c r="B12" s="11">
        <v>2012</v>
      </c>
      <c r="C12" s="24">
        <v>32583.001</v>
      </c>
      <c r="D12" s="24">
        <v>6472.1130000000003</v>
      </c>
      <c r="E12" s="24">
        <v>1859.94</v>
      </c>
      <c r="F12" s="24">
        <v>40915.053999999996</v>
      </c>
      <c r="G12" s="18"/>
      <c r="H12" s="18"/>
      <c r="I12" s="18"/>
      <c r="J12" s="18"/>
    </row>
    <row r="13" spans="2:11" ht="15" customHeight="1" x14ac:dyDescent="0.3">
      <c r="B13" s="12">
        <v>2013</v>
      </c>
      <c r="C13" s="23">
        <v>31877.822</v>
      </c>
      <c r="D13" s="23">
        <v>6440.3469999999998</v>
      </c>
      <c r="E13" s="23">
        <v>1675.8510000000001</v>
      </c>
      <c r="F13" s="23">
        <v>39994.019999999997</v>
      </c>
      <c r="G13" s="18"/>
      <c r="H13" s="18"/>
      <c r="I13" s="18"/>
      <c r="J13" s="18"/>
    </row>
    <row r="14" spans="2:11" ht="15" customHeight="1" x14ac:dyDescent="0.3">
      <c r="B14" s="11">
        <v>2014</v>
      </c>
      <c r="C14" s="24">
        <v>32774.661</v>
      </c>
      <c r="D14" s="24">
        <v>6741.3019999999997</v>
      </c>
      <c r="E14" s="24">
        <v>1829.7750000000001</v>
      </c>
      <c r="F14" s="24">
        <v>41345.737999999998</v>
      </c>
      <c r="G14" s="18"/>
      <c r="H14" s="18"/>
      <c r="I14" s="18"/>
      <c r="J14" s="18"/>
    </row>
    <row r="15" spans="2:11" ht="15" customHeight="1" x14ac:dyDescent="0.3">
      <c r="B15" s="12">
        <v>2015</v>
      </c>
      <c r="C15" s="23">
        <v>33116.413999999997</v>
      </c>
      <c r="D15" s="23">
        <v>7007.0320000000002</v>
      </c>
      <c r="E15" s="23">
        <v>1794.817</v>
      </c>
      <c r="F15" s="23">
        <v>41918.262999999999</v>
      </c>
      <c r="G15" s="18"/>
      <c r="H15" s="18"/>
      <c r="I15" s="18"/>
      <c r="J15" s="18"/>
    </row>
    <row r="16" spans="2:11" ht="15" customHeight="1" x14ac:dyDescent="0.3">
      <c r="B16" s="11">
        <v>2016</v>
      </c>
      <c r="C16" s="24">
        <v>34104.455999999998</v>
      </c>
      <c r="D16" s="24">
        <v>7300.5870000000004</v>
      </c>
      <c r="E16" s="24">
        <v>1826.117</v>
      </c>
      <c r="F16" s="24">
        <v>43231.16</v>
      </c>
      <c r="G16" s="18"/>
      <c r="H16" s="18"/>
      <c r="I16" s="18"/>
      <c r="J16" s="18"/>
    </row>
    <row r="17" spans="2:10" ht="15" customHeight="1" x14ac:dyDescent="0.3">
      <c r="B17" s="12">
        <v>2017</v>
      </c>
      <c r="C17" s="23">
        <v>34664.663</v>
      </c>
      <c r="D17" s="23">
        <v>7428.0780000000004</v>
      </c>
      <c r="E17" s="23">
        <v>1764.55</v>
      </c>
      <c r="F17" s="23">
        <v>43857.290999999997</v>
      </c>
      <c r="G17" s="18"/>
      <c r="H17" s="18"/>
      <c r="I17" s="18"/>
      <c r="J17" s="18"/>
    </row>
    <row r="18" spans="2:10" ht="15" customHeight="1" x14ac:dyDescent="0.3">
      <c r="B18" s="11">
        <v>2018</v>
      </c>
      <c r="C18" s="24">
        <v>35715.946000000004</v>
      </c>
      <c r="D18" s="24">
        <v>7404.42</v>
      </c>
      <c r="E18" s="24">
        <v>1727.0350000000001</v>
      </c>
      <c r="F18" s="24">
        <v>44847.400999999998</v>
      </c>
      <c r="G18" s="18"/>
      <c r="H18" s="18"/>
      <c r="I18" s="18"/>
      <c r="J18" s="18"/>
    </row>
    <row r="19" spans="2:10" ht="15" customHeight="1" x14ac:dyDescent="0.3">
      <c r="B19" s="12">
        <v>2019</v>
      </c>
      <c r="C19" s="23">
        <v>35783.023999999998</v>
      </c>
      <c r="D19" s="23">
        <v>6309.2709999999997</v>
      </c>
      <c r="E19" s="23">
        <v>1644.625</v>
      </c>
      <c r="F19" s="23">
        <v>43736.92</v>
      </c>
      <c r="G19" s="18"/>
      <c r="H19" s="18"/>
      <c r="I19" s="18"/>
      <c r="J19" s="18"/>
    </row>
    <row r="20" spans="2:10" ht="15" customHeight="1" x14ac:dyDescent="0.3">
      <c r="B20" s="63">
        <v>2020</v>
      </c>
      <c r="C20" s="61">
        <v>25608.379000000001</v>
      </c>
      <c r="D20" s="61">
        <v>5095.6030000000001</v>
      </c>
      <c r="E20" s="61">
        <v>1404.1990000000001</v>
      </c>
      <c r="F20" s="61">
        <v>32108.181</v>
      </c>
      <c r="G20" s="18"/>
      <c r="H20" s="18"/>
      <c r="I20" s="18"/>
      <c r="J20" s="18"/>
    </row>
    <row r="21" spans="2:10" ht="15" customHeight="1" x14ac:dyDescent="0.3">
      <c r="B21" s="12">
        <v>2021</v>
      </c>
      <c r="C21" s="23">
        <v>26449.170999999998</v>
      </c>
      <c r="D21" s="23">
        <v>6123.857</v>
      </c>
      <c r="E21" s="23">
        <v>1524.751</v>
      </c>
      <c r="F21" s="23">
        <v>34097.779000000002</v>
      </c>
      <c r="G21" s="18"/>
      <c r="H21" s="18"/>
      <c r="I21" s="18"/>
      <c r="J21" s="18"/>
    </row>
    <row r="22" spans="2:10" ht="15" customHeight="1" x14ac:dyDescent="0.3">
      <c r="B22" s="11">
        <v>2022</v>
      </c>
      <c r="C22" s="24">
        <v>32891.101000000002</v>
      </c>
      <c r="D22" s="24">
        <v>7034.308</v>
      </c>
      <c r="E22" s="24">
        <v>1511.2</v>
      </c>
      <c r="F22" s="24">
        <v>41436.608999999997</v>
      </c>
      <c r="G22" s="18"/>
      <c r="H22" s="18"/>
      <c r="I22" s="18"/>
      <c r="J22" s="18"/>
    </row>
    <row r="23" spans="2:10" ht="10.35" customHeight="1" x14ac:dyDescent="0.3">
      <c r="B23" s="32"/>
      <c r="C23" s="25"/>
      <c r="D23" s="25"/>
      <c r="E23" s="25"/>
      <c r="F23" s="25"/>
      <c r="G23" s="18"/>
      <c r="H23" s="18"/>
      <c r="I23" s="18"/>
      <c r="J23" s="18"/>
    </row>
    <row r="24" spans="2:10" ht="15" customHeight="1" x14ac:dyDescent="0.3">
      <c r="B24" s="10" t="s">
        <v>2</v>
      </c>
      <c r="C24" s="24"/>
      <c r="D24" s="24"/>
      <c r="E24" s="24"/>
      <c r="F24" s="24"/>
      <c r="G24" s="18"/>
      <c r="H24" s="18"/>
      <c r="I24" s="18"/>
      <c r="J24" s="18"/>
    </row>
    <row r="25" spans="2:10" ht="15" customHeight="1" x14ac:dyDescent="0.3">
      <c r="B25" s="12">
        <v>2023</v>
      </c>
      <c r="C25" s="23">
        <v>35960.970771727712</v>
      </c>
      <c r="D25" s="23">
        <v>7197.7337403086531</v>
      </c>
      <c r="E25" s="23">
        <v>1511.2</v>
      </c>
      <c r="F25" s="23">
        <v>44669.904512036373</v>
      </c>
      <c r="G25" s="18"/>
      <c r="H25" s="18"/>
      <c r="I25" s="18"/>
      <c r="J25" s="18"/>
    </row>
    <row r="26" spans="2:10" ht="15" customHeight="1" x14ac:dyDescent="0.3">
      <c r="B26" s="11">
        <v>2024</v>
      </c>
      <c r="C26" s="24">
        <v>37971.883328423086</v>
      </c>
      <c r="D26" s="24">
        <v>7315.5213212819399</v>
      </c>
      <c r="E26" s="24">
        <v>1511.2</v>
      </c>
      <c r="F26" s="24">
        <v>46798.604649705027</v>
      </c>
      <c r="G26" s="18"/>
      <c r="H26" s="18"/>
      <c r="I26" s="18"/>
      <c r="J26" s="18"/>
    </row>
    <row r="27" spans="2:10" ht="11.4" customHeight="1" x14ac:dyDescent="0.3">
      <c r="B27" s="11"/>
      <c r="C27" s="24"/>
      <c r="D27" s="24"/>
      <c r="E27" s="24"/>
      <c r="F27" s="24"/>
      <c r="G27" s="18"/>
      <c r="H27" s="18"/>
      <c r="I27" s="18"/>
      <c r="J27" s="18"/>
    </row>
    <row r="28" spans="2:10" ht="15" customHeight="1" x14ac:dyDescent="0.3">
      <c r="B28" s="12">
        <v>2025</v>
      </c>
      <c r="C28" s="23">
        <v>39285.797326882559</v>
      </c>
      <c r="D28" s="23">
        <v>7395.7399065623895</v>
      </c>
      <c r="E28" s="23">
        <v>1511.2</v>
      </c>
      <c r="F28" s="23">
        <v>48192.737233444932</v>
      </c>
      <c r="G28" s="18"/>
      <c r="H28" s="18"/>
      <c r="I28" s="18"/>
      <c r="J28" s="18"/>
    </row>
    <row r="29" spans="2:10" ht="15" customHeight="1" x14ac:dyDescent="0.3">
      <c r="B29" s="11">
        <v>2026</v>
      </c>
      <c r="C29" s="24">
        <v>40159.72072812017</v>
      </c>
      <c r="D29" s="24">
        <v>7445.0989701148028</v>
      </c>
      <c r="E29" s="24">
        <v>1511.2</v>
      </c>
      <c r="F29" s="24">
        <v>49116.019698234959</v>
      </c>
      <c r="G29" s="18"/>
      <c r="H29" s="18"/>
      <c r="I29" s="18"/>
      <c r="J29" s="18"/>
    </row>
    <row r="30" spans="2:10" ht="15" customHeight="1" x14ac:dyDescent="0.3">
      <c r="B30" s="12">
        <v>2027</v>
      </c>
      <c r="C30" s="23">
        <v>41008.730842321369</v>
      </c>
      <c r="D30" s="23">
        <v>7483.9113972590212</v>
      </c>
      <c r="E30" s="23">
        <v>1511.2</v>
      </c>
      <c r="F30" s="23">
        <v>50003.842239580401</v>
      </c>
      <c r="G30" s="18"/>
      <c r="H30" s="18"/>
      <c r="I30" s="18"/>
      <c r="J30" s="18"/>
    </row>
    <row r="31" spans="2:10" ht="15" customHeight="1" x14ac:dyDescent="0.3">
      <c r="B31" s="11">
        <v>2028</v>
      </c>
      <c r="C31" s="31">
        <v>41942.094536510675</v>
      </c>
      <c r="D31" s="31">
        <v>7523.1105607162572</v>
      </c>
      <c r="E31" s="31">
        <v>1511.2</v>
      </c>
      <c r="F31" s="31">
        <v>50976.405097226925</v>
      </c>
      <c r="G31" s="18"/>
      <c r="H31" s="18"/>
      <c r="I31" s="18"/>
      <c r="J31" s="18"/>
    </row>
    <row r="32" spans="2:10" ht="15" customHeight="1" x14ac:dyDescent="0.3">
      <c r="B32" s="12">
        <v>2029</v>
      </c>
      <c r="C32" s="23">
        <v>42872.768872428111</v>
      </c>
      <c r="D32" s="23">
        <v>7562.6994695847307</v>
      </c>
      <c r="E32" s="23">
        <v>1511.2</v>
      </c>
      <c r="F32" s="23">
        <v>51946.668342012839</v>
      </c>
      <c r="G32" s="18"/>
      <c r="H32" s="18"/>
      <c r="I32" s="18"/>
      <c r="J32" s="18"/>
    </row>
    <row r="33" spans="2:10" ht="10.35" customHeight="1" x14ac:dyDescent="0.3">
      <c r="B33" s="13"/>
      <c r="C33" s="25"/>
      <c r="D33" s="25"/>
      <c r="E33" s="25"/>
      <c r="F33" s="25"/>
      <c r="G33" s="18"/>
      <c r="H33" s="18"/>
      <c r="I33" s="18"/>
      <c r="J33" s="18"/>
    </row>
    <row r="34" spans="2:10" ht="15" customHeight="1" x14ac:dyDescent="0.3">
      <c r="B34" s="11">
        <v>2030</v>
      </c>
      <c r="C34" s="24">
        <v>43803.012275592439</v>
      </c>
      <c r="D34" s="24">
        <v>7602.6847001099559</v>
      </c>
      <c r="E34" s="24">
        <v>1511.2</v>
      </c>
      <c r="F34" s="24">
        <v>52916.896975702381</v>
      </c>
      <c r="G34" s="18"/>
      <c r="H34" s="18"/>
      <c r="I34" s="18"/>
      <c r="J34" s="18"/>
    </row>
    <row r="35" spans="2:10" ht="15" customHeight="1" x14ac:dyDescent="0.3">
      <c r="B35" s="12">
        <v>2031</v>
      </c>
      <c r="C35" s="23">
        <v>44723.660829464512</v>
      </c>
      <c r="D35" s="23">
        <v>7643.0760510560403</v>
      </c>
      <c r="E35" s="23">
        <v>1511.2</v>
      </c>
      <c r="F35" s="23">
        <v>53877.936880520552</v>
      </c>
      <c r="G35" s="18"/>
      <c r="H35" s="18"/>
      <c r="I35" s="18"/>
      <c r="J35" s="18"/>
    </row>
    <row r="36" spans="2:10" ht="15" customHeight="1" x14ac:dyDescent="0.3">
      <c r="B36" s="11">
        <v>2032</v>
      </c>
      <c r="C36" s="24">
        <v>45636.332901298578</v>
      </c>
      <c r="D36" s="24">
        <v>7683.8780003821721</v>
      </c>
      <c r="E36" s="24">
        <v>1511.2</v>
      </c>
      <c r="F36" s="24">
        <v>54831.410901680756</v>
      </c>
      <c r="G36" s="18"/>
      <c r="H36" s="18"/>
      <c r="I36" s="18"/>
      <c r="J36" s="18"/>
    </row>
    <row r="37" spans="2:10" ht="15" customHeight="1" x14ac:dyDescent="0.3">
      <c r="B37" s="12">
        <v>2033</v>
      </c>
      <c r="C37" s="23">
        <v>46539.843888415868</v>
      </c>
      <c r="D37" s="23">
        <v>7725.0933528522837</v>
      </c>
      <c r="E37" s="23">
        <v>1511.2</v>
      </c>
      <c r="F37" s="23">
        <v>55776.137241268167</v>
      </c>
      <c r="G37" s="18"/>
      <c r="H37" s="18"/>
      <c r="I37" s="18"/>
      <c r="J37" s="18"/>
    </row>
    <row r="38" spans="2:10" ht="15" customHeight="1" x14ac:dyDescent="0.3">
      <c r="B38" s="11">
        <v>2034</v>
      </c>
      <c r="C38" s="24">
        <v>47436.685239373372</v>
      </c>
      <c r="D38" s="28">
        <v>7766.7252943437497</v>
      </c>
      <c r="E38" s="24">
        <v>1511.2</v>
      </c>
      <c r="F38" s="24">
        <v>56714.610533717118</v>
      </c>
      <c r="G38" s="18"/>
      <c r="H38" s="18"/>
      <c r="I38" s="18"/>
      <c r="J38" s="18"/>
    </row>
    <row r="39" spans="2:10" ht="9.6" customHeight="1" x14ac:dyDescent="0.3">
      <c r="B39" s="11"/>
      <c r="C39" s="24"/>
      <c r="D39" s="28"/>
      <c r="E39" s="24"/>
      <c r="F39" s="24"/>
      <c r="G39" s="18"/>
      <c r="H39" s="18"/>
      <c r="I39" s="18"/>
      <c r="J39" s="18"/>
    </row>
    <row r="40" spans="2:10" ht="15" customHeight="1" x14ac:dyDescent="0.3">
      <c r="B40" s="12">
        <v>2035</v>
      </c>
      <c r="C40" s="23">
        <v>48379.384559694692</v>
      </c>
      <c r="D40" s="23">
        <v>7808.7910241983573</v>
      </c>
      <c r="E40" s="23">
        <v>1511.2</v>
      </c>
      <c r="F40" s="23">
        <v>57699.375583893052</v>
      </c>
      <c r="G40" s="18"/>
      <c r="H40" s="18"/>
      <c r="I40" s="18"/>
      <c r="J40" s="18"/>
    </row>
    <row r="41" spans="2:10" ht="15" customHeight="1" x14ac:dyDescent="0.3">
      <c r="B41" s="11">
        <v>2036</v>
      </c>
      <c r="C41" s="24">
        <v>49338.271899712243</v>
      </c>
      <c r="D41" s="24">
        <v>7851.2833219793911</v>
      </c>
      <c r="E41" s="24">
        <v>1511.2</v>
      </c>
      <c r="F41" s="24">
        <v>58700.755221691637</v>
      </c>
      <c r="G41" s="18"/>
      <c r="H41" s="18"/>
      <c r="I41" s="18"/>
      <c r="J41" s="18"/>
    </row>
    <row r="42" spans="2:10" ht="15" customHeight="1" x14ac:dyDescent="0.3">
      <c r="B42" s="12">
        <v>2037</v>
      </c>
      <c r="C42" s="23">
        <v>50305.347243639924</v>
      </c>
      <c r="D42" s="23">
        <v>7894.2082338501878</v>
      </c>
      <c r="E42" s="23">
        <v>1511.2</v>
      </c>
      <c r="F42" s="23">
        <v>59710.755477490107</v>
      </c>
      <c r="G42" s="18"/>
      <c r="H42" s="18"/>
      <c r="I42" s="18"/>
      <c r="J42" s="18"/>
    </row>
    <row r="43" spans="2:10" ht="15" customHeight="1" x14ac:dyDescent="0.3">
      <c r="B43" s="11">
        <v>2038</v>
      </c>
      <c r="C43" s="24">
        <v>51293.724730383808</v>
      </c>
      <c r="D43" s="24">
        <v>7937.5710076953937</v>
      </c>
      <c r="E43" s="24">
        <v>1511.2</v>
      </c>
      <c r="F43" s="24">
        <v>60742.495738079211</v>
      </c>
      <c r="G43" s="18"/>
      <c r="H43" s="18"/>
      <c r="I43" s="18"/>
      <c r="J43" s="18"/>
    </row>
    <row r="44" spans="2:10" ht="15" customHeight="1" x14ac:dyDescent="0.3">
      <c r="B44" s="12">
        <v>2039</v>
      </c>
      <c r="C44" s="23">
        <v>52294.339445160018</v>
      </c>
      <c r="D44" s="23">
        <v>7981.3822745713351</v>
      </c>
      <c r="E44" s="23">
        <v>1511.2</v>
      </c>
      <c r="F44" s="23">
        <v>61786.921719731341</v>
      </c>
      <c r="G44" s="18"/>
      <c r="H44" s="18"/>
      <c r="I44" s="18"/>
      <c r="J44" s="18"/>
    </row>
    <row r="45" spans="2:10" ht="10.35" customHeight="1" x14ac:dyDescent="0.3">
      <c r="B45" s="13"/>
      <c r="C45" s="25"/>
      <c r="D45" s="25"/>
      <c r="E45" s="25"/>
      <c r="F45" s="25"/>
      <c r="G45" s="18"/>
      <c r="H45" s="18"/>
      <c r="I45" s="18"/>
      <c r="J45" s="18"/>
    </row>
    <row r="46" spans="2:10" ht="15" customHeight="1" x14ac:dyDescent="0.3">
      <c r="B46" s="11">
        <v>2040</v>
      </c>
      <c r="C46" s="24">
        <v>53317.121098846132</v>
      </c>
      <c r="D46" s="24">
        <v>8025.6592396856922</v>
      </c>
      <c r="E46" s="24">
        <v>1511.2</v>
      </c>
      <c r="F46" s="24">
        <v>62853.980338531823</v>
      </c>
      <c r="G46" s="18"/>
      <c r="H46" s="18"/>
      <c r="I46" s="18"/>
      <c r="J46" s="18"/>
    </row>
    <row r="47" spans="2:10" ht="15" customHeight="1" x14ac:dyDescent="0.3">
      <c r="B47" s="12">
        <v>2041</v>
      </c>
      <c r="C47" s="23">
        <v>54328.845943983055</v>
      </c>
      <c r="D47" s="23">
        <v>8070.3867555802126</v>
      </c>
      <c r="E47" s="23">
        <v>1511.2</v>
      </c>
      <c r="F47" s="23">
        <v>63910.432699563273</v>
      </c>
      <c r="G47" s="18"/>
      <c r="H47" s="18"/>
      <c r="I47" s="18"/>
      <c r="J47" s="18"/>
    </row>
    <row r="48" spans="2:10" ht="15" customHeight="1" x14ac:dyDescent="0.3">
      <c r="B48" s="11">
        <v>2042</v>
      </c>
      <c r="C48" s="24">
        <v>55377.303234913197</v>
      </c>
      <c r="D48" s="24">
        <v>8115.5782335922404</v>
      </c>
      <c r="E48" s="24">
        <v>1511.2</v>
      </c>
      <c r="F48" s="24">
        <v>65004.08146850545</v>
      </c>
      <c r="G48" s="18"/>
      <c r="H48" s="18"/>
      <c r="I48" s="18"/>
      <c r="J48" s="18"/>
    </row>
    <row r="49" spans="2:10" ht="15" customHeight="1" x14ac:dyDescent="0.3">
      <c r="B49" s="12">
        <v>2043</v>
      </c>
      <c r="C49" s="23">
        <v>56427.592262980441</v>
      </c>
      <c r="D49" s="23">
        <v>8161.2481671790729</v>
      </c>
      <c r="E49" s="23">
        <v>1511.2</v>
      </c>
      <c r="F49" s="23">
        <v>66100.040430159512</v>
      </c>
      <c r="G49" s="18"/>
      <c r="H49" s="18"/>
      <c r="I49" s="18"/>
      <c r="J49" s="18"/>
    </row>
    <row r="50" spans="2:10" ht="10.35" customHeight="1" x14ac:dyDescent="0.3">
      <c r="B50" s="13"/>
      <c r="C50" s="51"/>
      <c r="D50" s="51"/>
      <c r="E50" s="51"/>
      <c r="F50" s="51"/>
      <c r="G50" s="18"/>
      <c r="H50" s="18"/>
      <c r="I50" s="18"/>
      <c r="J50" s="18"/>
    </row>
    <row r="51" spans="2:10" ht="15" customHeight="1" x14ac:dyDescent="0.3">
      <c r="B51" s="38" t="s">
        <v>3</v>
      </c>
      <c r="C51" s="42"/>
      <c r="D51" s="42"/>
      <c r="E51" s="42"/>
      <c r="F51" s="42"/>
      <c r="G51" s="18"/>
      <c r="H51" s="18"/>
      <c r="I51" s="18"/>
      <c r="J51" s="18"/>
    </row>
    <row r="52" spans="2:10" ht="15" customHeight="1" x14ac:dyDescent="0.3">
      <c r="B52" s="11" t="s">
        <v>32</v>
      </c>
      <c r="C52" s="14">
        <f>RATE(2022-2010,,-C10,C22)</f>
        <v>5.0405245129869396E-3</v>
      </c>
      <c r="D52" s="14">
        <f>RATE(2022-2010,,-D10,D22)</f>
        <v>5.9588347721048675E-3</v>
      </c>
      <c r="E52" s="14">
        <f>RATE(2022-2010,,-E10,E22)</f>
        <v>-5.5072690363702534E-2</v>
      </c>
      <c r="F52" s="14">
        <f>RATE(2022-2010,,-F10,F22)</f>
        <v>1.9115594958285314E-3</v>
      </c>
      <c r="G52" s="18"/>
      <c r="H52" s="18"/>
      <c r="I52" s="18"/>
      <c r="J52" s="18"/>
    </row>
    <row r="53" spans="2:10" ht="15" customHeight="1" x14ac:dyDescent="0.3">
      <c r="B53" s="12" t="s">
        <v>29</v>
      </c>
      <c r="C53" s="15">
        <f>RATE(2023-2022,,-C22,C25)</f>
        <v>9.3334357269697577E-2</v>
      </c>
      <c r="D53" s="15">
        <f>RATE(2023-2022,,-D22,D25)</f>
        <v>2.3232667706425972E-2</v>
      </c>
      <c r="E53" s="15">
        <f>RATE(2023-2022,,-E22,E25)</f>
        <v>6.9183233343662956E-17</v>
      </c>
      <c r="F53" s="15">
        <f>RATE(2023-2022,,-F22,F25)</f>
        <v>7.8029925470889133E-2</v>
      </c>
      <c r="G53" s="18"/>
      <c r="H53" s="18"/>
      <c r="I53" s="18"/>
      <c r="J53" s="18"/>
    </row>
    <row r="54" spans="2:10" ht="15" customHeight="1" x14ac:dyDescent="0.3">
      <c r="B54" s="11" t="s">
        <v>30</v>
      </c>
      <c r="C54" s="16">
        <f>RATE(2033-2023,,-C25,C37)</f>
        <v>2.6122832983993576E-2</v>
      </c>
      <c r="D54" s="16">
        <f>RATE(2033-2023,,-D25,D37)</f>
        <v>7.0958258126003334E-3</v>
      </c>
      <c r="E54" s="16">
        <f>RATE(2033-2023,,-E25,E37)</f>
        <v>5.4649382942855235E-16</v>
      </c>
      <c r="F54" s="16">
        <f>RATE(2033-2023,,-F25,F37)</f>
        <v>2.2452970461424599E-2</v>
      </c>
      <c r="G54" s="18"/>
      <c r="H54" s="18"/>
      <c r="I54" s="18"/>
      <c r="J54" s="18"/>
    </row>
    <row r="55" spans="2:10" ht="15" customHeight="1" x14ac:dyDescent="0.3">
      <c r="B55" s="12" t="s">
        <v>31</v>
      </c>
      <c r="C55" s="15">
        <f>RATE(2043-2023,,-C25,C49)</f>
        <v>2.278183367765118E-2</v>
      </c>
      <c r="D55" s="15">
        <f>RATE(2043-2023,,-D25,D49)</f>
        <v>6.301315316542537E-3</v>
      </c>
      <c r="E55" s="15">
        <f>RATE(2043-2023,,-E25,E49)</f>
        <v>-1.094447287149799E-16</v>
      </c>
      <c r="F55" s="15">
        <f>RATE(2043-2023,,-F25,F49)</f>
        <v>1.9786679867285668E-2</v>
      </c>
      <c r="G55" s="18"/>
      <c r="H55" s="18"/>
      <c r="I55" s="18"/>
      <c r="J55" s="18"/>
    </row>
    <row r="56" spans="2:10" ht="15" customHeight="1" x14ac:dyDescent="0.3">
      <c r="B56" s="7" t="s">
        <v>28</v>
      </c>
      <c r="C56" s="55"/>
      <c r="D56" s="55"/>
      <c r="E56" s="55"/>
      <c r="F56" s="55"/>
      <c r="G56" s="18"/>
      <c r="H56" s="18"/>
      <c r="I56" s="18"/>
      <c r="J56" s="18"/>
    </row>
    <row r="57" spans="2:10" ht="15.6" x14ac:dyDescent="0.3">
      <c r="F57" s="5"/>
      <c r="G57" s="18"/>
      <c r="H57" s="18"/>
      <c r="I57" s="18"/>
      <c r="J57" s="18"/>
    </row>
    <row r="58" spans="2:10" ht="15.6" x14ac:dyDescent="0.3">
      <c r="G58" s="18"/>
      <c r="H58" s="18"/>
      <c r="I58" s="18"/>
      <c r="J58" s="18"/>
    </row>
    <row r="59" spans="2:10" ht="15.6" x14ac:dyDescent="0.3">
      <c r="D59" s="5"/>
      <c r="F59" s="5"/>
      <c r="G59" s="18"/>
      <c r="H59" s="18"/>
      <c r="I59" s="18"/>
      <c r="J59" s="18"/>
    </row>
  </sheetData>
  <printOptions horizontalCentered="1"/>
  <pageMargins left="0.7" right="0.7" top="0.56999999999999995" bottom="0.52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0eea36a1acb9b21fbd7b6da1e4f87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313DC-9839-4962-A54C-13961DD7906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ECAB45-4183-45C0-9294-783B36ADF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Ttl Ops 32</vt:lpstr>
      <vt:lpstr>Tracon Ops 33</vt:lpstr>
      <vt:lpstr>IFR Ops 34</vt:lpstr>
      <vt:lpstr>'IFR Ops 34'!Print_Area</vt:lpstr>
      <vt:lpstr>'Tracon Ops 33'!Print_Area</vt:lpstr>
      <vt:lpstr>'Ttl Ops 32'!Print_Area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dcterms:created xsi:type="dcterms:W3CDTF">2015-03-11T22:33:45Z</dcterms:created>
  <dcterms:modified xsi:type="dcterms:W3CDTF">2023-05-01T20:32:23Z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