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nna Barlett\Documents\General Aviation\2023 FCST-w-2021 GA Survey done in 2022\FINAL 2023\"/>
    </mc:Choice>
  </mc:AlternateContent>
  <bookViews>
    <workbookView xWindow="28680" yWindow="-120" windowWidth="29040" windowHeight="17640" tabRatio="806"/>
  </bookViews>
  <sheets>
    <sheet name="Regional Forecast 24" sheetId="24" r:id="rId1"/>
    <sheet name="Regional Pax 25" sheetId="25" r:id="rId2"/>
    <sheet name="Regional Capacity 26" sheetId="26" r:id="rId3"/>
    <sheet name="Regional Aircraft 27" sheetId="52" r:id="rId4"/>
  </sheets>
  <externalReferences>
    <externalReference r:id="rId5"/>
    <externalReference r:id="rId6"/>
    <externalReference r:id="rId7"/>
  </externalReferences>
  <definedNames>
    <definedName name="\p" localSheetId="3">'[1]Tables 14 15 16 data'!#REF!</definedName>
    <definedName name="\p">'[1]Tables 14 15 16 data'!#REF!</definedName>
    <definedName name="\s" localSheetId="3">'[1]Tables 14 15 16 data'!#REF!</definedName>
    <definedName name="\s">'[1]Tables 14 15 16 data'!#REF!</definedName>
    <definedName name="_P" localSheetId="3">'[1]Tables 14 15 16 data'!#REF!</definedName>
    <definedName name="_P">'[1]Tables 14 15 16 data'!#REF!</definedName>
    <definedName name="_Regression_Out" localSheetId="3" hidden="1">#REF!</definedName>
    <definedName name="_Regression_Out" hidden="1">#REF!</definedName>
    <definedName name="_Regression_X" localSheetId="3" hidden="1">#REF!</definedName>
    <definedName name="_Regression_X" hidden="1">#REF!</definedName>
    <definedName name="_Regression_Y" localSheetId="3" hidden="1">#REF!</definedName>
    <definedName name="_Regression_Y" hidden="1">#REF!</definedName>
    <definedName name="_S" localSheetId="3">'[1]Tables 14 15 16 data'!#REF!</definedName>
    <definedName name="_S">'[1]Tables 14 15 16 data'!#REF!</definedName>
    <definedName name="Domestic_chart6" localSheetId="3">#REF!</definedName>
    <definedName name="Domestic_chart6">#REF!</definedName>
    <definedName name="Forecast_Model_Output" localSheetId="3">#REF!</definedName>
    <definedName name="Forecast_Model_Output">#REF!</definedName>
    <definedName name="LATECON">[2]LATGDP!$B$5</definedName>
    <definedName name="model_output" localSheetId="3">#REF!</definedName>
    <definedName name="model_output">#REF!</definedName>
    <definedName name="_xlnm.Print_Area" localSheetId="3">'Regional Aircraft 27'!$B$1:$N$56</definedName>
    <definedName name="_xlnm.Print_Area" localSheetId="2">'Regional Capacity 26'!$B$1:$K$56</definedName>
    <definedName name="_xlnm.Print_Area" localSheetId="0">'Regional Forecast 24'!$B$1:$J$57</definedName>
    <definedName name="_xlnm.Print_Area" localSheetId="1">'Regional Pax 25'!$B$1:$H$56</definedName>
    <definedName name="Print_Area_MI">'[3]F41 data'!$CD$76:$CQ$117</definedName>
    <definedName name="Print_Titles_MI">'[3]F41 data'!$A$1:$A$65536</definedName>
    <definedName name="ss" localSheetId="3">'[1]Tables 14 15 16 data'!#REF!</definedName>
    <definedName name="ss">'[1]Tables 14 15 16 data'!#REF!</definedName>
    <definedName name="sss" localSheetId="3" hidden="1">{#N/A,#N/A,FALSE,"Form 41 Commuter Domestic";#N/A,#N/A,FALSE,"FORM41--COMMUTER % CHG";#N/A,#N/A,FALSE,"Total Domestic Traffic Stats";#N/A,#N/A,FALSE,"TOTAL DOM TRAFFIC--% CHG";#N/A,#N/A,FALSE,"TotDomTraf-Large Carriers Only";#N/A,#N/A,FALSE,"TOTDOMTRAF-LARGECAR% CHG"}</definedName>
    <definedName name="sss" hidden="1">{#N/A,#N/A,FALSE,"Form 41 Commuter Domestic";#N/A,#N/A,FALSE,"FORM41--COMMUTER % CHG";#N/A,#N/A,FALSE,"Total Domestic Traffic Stats";#N/A,#N/A,FALSE,"TOTAL DOM TRAFFIC--% CHG";#N/A,#N/A,FALSE,"TotDomTraf-Large Carriers Only";#N/A,#N/A,FALSE,"TOTDOMTRAF-LARGECAR% CHG"}</definedName>
    <definedName name="wrn.DOM._.TRAF._.STATS." localSheetId="3" hidden="1">{#N/A,#N/A,FALSE,"Form 41 Commuter Domestic";#N/A,#N/A,FALSE,"FORM41--COMMUTER % CHG";#N/A,#N/A,FALSE,"Total Domestic Traffic Stats";#N/A,#N/A,FALSE,"TOTAL DOM TRAFFIC--% CHG";#N/A,#N/A,FALSE,"TotDomTraf-Large Carriers Only";#N/A,#N/A,FALSE,"TOTDOMTRAF-LARGECAR% CHG"}</definedName>
    <definedName name="wrn.DOM._.TRAF._.STATS." hidden="1">{#N/A,#N/A,FALSE,"Form 41 Commuter Domestic";#N/A,#N/A,FALSE,"FORM41--COMMUTER % CHG";#N/A,#N/A,FALSE,"Total Domestic Traffic Stats";#N/A,#N/A,FALSE,"TOTAL DOM TRAFFIC--% CHG";#N/A,#N/A,FALSE,"TotDomTraf-Large Carriers Only";#N/A,#N/A,FALSE,"TOTDOMTRAF-LARGECAR% CHG"}</definedName>
    <definedName name="wrn.econtab." localSheetId="3" hidden="1">{#N/A,#N/A,FALSE,"TABLE1";#N/A,#N/A,FALSE,"TABLE2";#N/A,#N/A,FALSE,"TABLE3";#N/A,#N/A,FALSE,"TABLE4";#N/A,#N/A,FALSE,"TABLE5"}</definedName>
    <definedName name="wrn.econtab." hidden="1">{#N/A,#N/A,FALSE,"TABLE1";#N/A,#N/A,FALSE,"TABLE2";#N/A,#N/A,FALSE,"TABLE3";#N/A,#N/A,FALSE,"TABLE4";#N/A,#N/A,FALSE,"TABLE5"}</definedName>
    <definedName name="wrn.FORECAST." localSheetId="3" hidden="1">{"TOT",#N/A,FALSE,"ASFCST99";"TOTINT",#N/A,FALSE,"ASFCST99";"DOM",#N/A,FALSE,"ASFCST99";"NORTHATL",#N/A,FALSE,"ASFCST99";"PACIFIC",#N/A,FALSE,"ASFCST99";"LATAM",#N/A,FALSE,"ASFCST99"}</definedName>
    <definedName name="wrn.FORECAST." hidden="1">{"TOT",#N/A,FALSE,"ASFCST99";"TOTINT",#N/A,FALSE,"ASFCST99";"DOM",#N/A,FALSE,"ASFCST99";"NORTHATL",#N/A,FALSE,"ASFCST99";"PACIFIC",#N/A,FALSE,"ASFCST99";"LATAM",#N/A,FALSE,"ASFCST99"}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3" i="52" l="1"/>
  <c r="J55" i="52"/>
  <c r="I55" i="52"/>
  <c r="E55" i="52"/>
  <c r="D55" i="52"/>
  <c r="C55" i="52"/>
  <c r="J54" i="52"/>
  <c r="I54" i="52"/>
  <c r="E54" i="52"/>
  <c r="D54" i="52"/>
  <c r="C54" i="52"/>
  <c r="J53" i="52"/>
  <c r="I53" i="52"/>
  <c r="E53" i="52"/>
  <c r="D53" i="52"/>
  <c r="C53" i="52"/>
  <c r="D52" i="52"/>
  <c r="E52" i="52"/>
  <c r="F52" i="52"/>
  <c r="G52" i="52"/>
  <c r="I52" i="52"/>
  <c r="J52" i="52"/>
  <c r="C52" i="52"/>
  <c r="M49" i="52"/>
  <c r="L49" i="52"/>
  <c r="K49" i="52"/>
  <c r="H49" i="52"/>
  <c r="D55" i="26"/>
  <c r="F55" i="26"/>
  <c r="G55" i="26"/>
  <c r="I55" i="26"/>
  <c r="J55" i="26"/>
  <c r="C55" i="26"/>
  <c r="D54" i="26"/>
  <c r="F54" i="26"/>
  <c r="G54" i="26"/>
  <c r="I54" i="26"/>
  <c r="J54" i="26"/>
  <c r="C54" i="26"/>
  <c r="D53" i="26"/>
  <c r="F53" i="26"/>
  <c r="G53" i="26"/>
  <c r="I53" i="26"/>
  <c r="J53" i="26"/>
  <c r="C53" i="26"/>
  <c r="D52" i="26"/>
  <c r="F52" i="26"/>
  <c r="G52" i="26"/>
  <c r="I52" i="26"/>
  <c r="J52" i="26"/>
  <c r="C52" i="26"/>
  <c r="D55" i="25"/>
  <c r="E55" i="25"/>
  <c r="F55" i="25"/>
  <c r="G55" i="25"/>
  <c r="H55" i="25"/>
  <c r="C55" i="25"/>
  <c r="D54" i="25"/>
  <c r="E54" i="25"/>
  <c r="F54" i="25"/>
  <c r="G54" i="25"/>
  <c r="H54" i="25"/>
  <c r="C54" i="25"/>
  <c r="D53" i="25"/>
  <c r="E53" i="25"/>
  <c r="F53" i="25"/>
  <c r="G53" i="25"/>
  <c r="H53" i="25"/>
  <c r="C53" i="25"/>
  <c r="D52" i="25"/>
  <c r="E52" i="25"/>
  <c r="F52" i="25"/>
  <c r="G52" i="25"/>
  <c r="H52" i="25"/>
  <c r="C52" i="25"/>
  <c r="D55" i="24"/>
  <c r="E55" i="24"/>
  <c r="F55" i="24"/>
  <c r="G55" i="24"/>
  <c r="H55" i="24"/>
  <c r="I55" i="24"/>
  <c r="J55" i="24"/>
  <c r="C55" i="24"/>
  <c r="D54" i="24"/>
  <c r="E54" i="24"/>
  <c r="F54" i="24"/>
  <c r="G54" i="24"/>
  <c r="H54" i="24"/>
  <c r="I54" i="24"/>
  <c r="J54" i="24"/>
  <c r="C54" i="24"/>
  <c r="D53" i="24"/>
  <c r="E53" i="24"/>
  <c r="F53" i="24"/>
  <c r="G53" i="24"/>
  <c r="H53" i="24"/>
  <c r="I53" i="24"/>
  <c r="J53" i="24"/>
  <c r="C53" i="24"/>
  <c r="D52" i="24"/>
  <c r="E52" i="24"/>
  <c r="F52" i="24"/>
  <c r="G52" i="24"/>
  <c r="H52" i="24"/>
  <c r="I52" i="24"/>
  <c r="J52" i="24"/>
  <c r="C52" i="24"/>
  <c r="N49" i="52" l="1"/>
  <c r="M48" i="52" l="1"/>
  <c r="M10" i="52"/>
  <c r="L10" i="52"/>
  <c r="H13" i="52"/>
  <c r="K13" i="52"/>
  <c r="L13" i="52"/>
  <c r="M13" i="52"/>
  <c r="H14" i="52"/>
  <c r="K14" i="52"/>
  <c r="L14" i="52"/>
  <c r="M14" i="52"/>
  <c r="K10" i="52"/>
  <c r="K52" i="52" s="1"/>
  <c r="H10" i="52"/>
  <c r="H52" i="52" s="1"/>
  <c r="L48" i="52"/>
  <c r="K48" i="52"/>
  <c r="H48" i="52"/>
  <c r="M47" i="52"/>
  <c r="L47" i="52"/>
  <c r="K47" i="52"/>
  <c r="H47" i="52"/>
  <c r="M46" i="52"/>
  <c r="L46" i="52"/>
  <c r="K46" i="52"/>
  <c r="H46" i="52"/>
  <c r="M44" i="52"/>
  <c r="L44" i="52"/>
  <c r="K44" i="52"/>
  <c r="H44" i="52"/>
  <c r="M43" i="52"/>
  <c r="L43" i="52"/>
  <c r="K43" i="52"/>
  <c r="H43" i="52"/>
  <c r="M42" i="52"/>
  <c r="L42" i="52"/>
  <c r="N42" i="52" s="1"/>
  <c r="K42" i="52"/>
  <c r="H42" i="52"/>
  <c r="M41" i="52"/>
  <c r="L41" i="52"/>
  <c r="K41" i="52"/>
  <c r="H41" i="52"/>
  <c r="M40" i="52"/>
  <c r="L40" i="52"/>
  <c r="K40" i="52"/>
  <c r="H40" i="52"/>
  <c r="M38" i="52"/>
  <c r="L38" i="52"/>
  <c r="K38" i="52"/>
  <c r="H38" i="52"/>
  <c r="M37" i="52"/>
  <c r="L37" i="52"/>
  <c r="N37" i="52" s="1"/>
  <c r="K37" i="52"/>
  <c r="H37" i="52"/>
  <c r="M36" i="52"/>
  <c r="L36" i="52"/>
  <c r="K36" i="52"/>
  <c r="H36" i="52"/>
  <c r="M35" i="52"/>
  <c r="L35" i="52"/>
  <c r="K35" i="52"/>
  <c r="H35" i="52"/>
  <c r="M34" i="52"/>
  <c r="N34" i="52" s="1"/>
  <c r="L34" i="52"/>
  <c r="K34" i="52"/>
  <c r="H34" i="52"/>
  <c r="M32" i="52"/>
  <c r="L32" i="52"/>
  <c r="K32" i="52"/>
  <c r="H32" i="52"/>
  <c r="M31" i="52"/>
  <c r="L31" i="52"/>
  <c r="K31" i="52"/>
  <c r="H31" i="52"/>
  <c r="M30" i="52"/>
  <c r="L30" i="52"/>
  <c r="K30" i="52"/>
  <c r="H30" i="52"/>
  <c r="M29" i="52"/>
  <c r="N29" i="52" s="1"/>
  <c r="L29" i="52"/>
  <c r="K29" i="52"/>
  <c r="H29" i="52"/>
  <c r="M28" i="52"/>
  <c r="L28" i="52"/>
  <c r="K28" i="52"/>
  <c r="H28" i="52"/>
  <c r="M26" i="52"/>
  <c r="L26" i="52"/>
  <c r="K26" i="52"/>
  <c r="H26" i="52"/>
  <c r="M25" i="52"/>
  <c r="L25" i="52"/>
  <c r="K25" i="52"/>
  <c r="H25" i="52"/>
  <c r="M22" i="52"/>
  <c r="M53" i="52" s="1"/>
  <c r="L22" i="52"/>
  <c r="K22" i="52"/>
  <c r="H22" i="52"/>
  <c r="M21" i="52"/>
  <c r="L21" i="52"/>
  <c r="N21" i="52" s="1"/>
  <c r="K21" i="52"/>
  <c r="H21" i="52"/>
  <c r="M20" i="52"/>
  <c r="L20" i="52"/>
  <c r="K20" i="52"/>
  <c r="H20" i="52"/>
  <c r="M19" i="52"/>
  <c r="L19" i="52"/>
  <c r="K19" i="52"/>
  <c r="H19" i="52"/>
  <c r="M18" i="52"/>
  <c r="N18" i="52" s="1"/>
  <c r="L18" i="52"/>
  <c r="K18" i="52"/>
  <c r="H18" i="52"/>
  <c r="M17" i="52"/>
  <c r="L17" i="52"/>
  <c r="K17" i="52"/>
  <c r="H17" i="52"/>
  <c r="M16" i="52"/>
  <c r="L16" i="52"/>
  <c r="K16" i="52"/>
  <c r="H16" i="52"/>
  <c r="M15" i="52"/>
  <c r="L15" i="52"/>
  <c r="N15" i="52" s="1"/>
  <c r="K15" i="52"/>
  <c r="H15" i="52"/>
  <c r="M12" i="52"/>
  <c r="N12" i="52" s="1"/>
  <c r="L12" i="52"/>
  <c r="K12" i="52"/>
  <c r="H12" i="52"/>
  <c r="M11" i="52"/>
  <c r="N11" i="52" s="1"/>
  <c r="K11" i="52"/>
  <c r="H11" i="52"/>
  <c r="L52" i="52" l="1"/>
  <c r="N26" i="52"/>
  <c r="N47" i="52"/>
  <c r="N28" i="52"/>
  <c r="N25" i="52"/>
  <c r="N55" i="52" s="1"/>
  <c r="L54" i="52"/>
  <c r="L55" i="52"/>
  <c r="N14" i="52"/>
  <c r="M52" i="52"/>
  <c r="N17" i="52"/>
  <c r="M55" i="52"/>
  <c r="M54" i="52"/>
  <c r="K55" i="52"/>
  <c r="K54" i="52"/>
  <c r="H53" i="52"/>
  <c r="K53" i="52"/>
  <c r="N16" i="52"/>
  <c r="N20" i="52"/>
  <c r="L53" i="52"/>
  <c r="N31" i="52"/>
  <c r="N38" i="52"/>
  <c r="N41" i="52"/>
  <c r="N43" i="52"/>
  <c r="N46" i="52"/>
  <c r="N19" i="52"/>
  <c r="N10" i="52"/>
  <c r="N35" i="52"/>
  <c r="N32" i="52"/>
  <c r="N40" i="52"/>
  <c r="N48" i="52"/>
  <c r="N36" i="52"/>
  <c r="N13" i="52"/>
  <c r="N30" i="52"/>
  <c r="N44" i="52"/>
  <c r="N22" i="52"/>
  <c r="N54" i="52" l="1"/>
  <c r="N52" i="52"/>
  <c r="N53" i="52"/>
</calcChain>
</file>

<file path=xl/sharedStrings.xml><?xml version="1.0" encoding="utf-8"?>
<sst xmlns="http://schemas.openxmlformats.org/spreadsheetml/2006/main" count="109" uniqueCount="56">
  <si>
    <t>Historical</t>
  </si>
  <si>
    <t xml:space="preserve"> </t>
  </si>
  <si>
    <t>FISCAL YEAR</t>
  </si>
  <si>
    <t>Forecast</t>
  </si>
  <si>
    <t>Avg Annual Growth</t>
  </si>
  <si>
    <t>DOMESTIC</t>
  </si>
  <si>
    <t>INTERNATIONAL</t>
  </si>
  <si>
    <t>TOTAL</t>
  </si>
  <si>
    <t>SCHEDULED PASSENGER CAPACITY, TRAFFIC, AND LOAD FACTORS</t>
  </si>
  <si>
    <t>% LOAD FACTOR</t>
  </si>
  <si>
    <t>REVENUE PASSENGER MILES</t>
  </si>
  <si>
    <t>AVERAGE SEATS PER AIRCRAFT MILE</t>
  </si>
  <si>
    <t>AVERAGE PASSENGER TRIP LENGTH</t>
  </si>
  <si>
    <t>DOMESTIC (Seats/Mile)</t>
  </si>
  <si>
    <t>DOMESTIC (Miles)</t>
  </si>
  <si>
    <t>SCHEDULED PASSENGER TRAFFIC</t>
  </si>
  <si>
    <t>TOTAL (Seats/Mile)</t>
  </si>
  <si>
    <t>TOTAL (Miles)</t>
  </si>
  <si>
    <t>CURRENT $  (Cents)</t>
  </si>
  <si>
    <t>N.A.</t>
  </si>
  <si>
    <t>Note: N.A. - Not Applicable</t>
  </si>
  <si>
    <t>TABLE 24</t>
  </si>
  <si>
    <t>U.S. REGIONAL CARRIER FORECAST ASSUMPTIONS</t>
  </si>
  <si>
    <t>REVENUE PER PASSENGER MILE**</t>
  </si>
  <si>
    <t>INT'L (Seats/Mile)</t>
  </si>
  <si>
    <t>INT'L.  (Miles)</t>
  </si>
  <si>
    <t>Source:  Form 41 and 298C, U.S. Department of Transportation.</t>
  </si>
  <si>
    <t>** Reporting carriers.</t>
  </si>
  <si>
    <t>TABLE 25</t>
  </si>
  <si>
    <t>U.S. REGIONAL CARRIERS</t>
  </si>
  <si>
    <t>(In Millions)</t>
  </si>
  <si>
    <t xml:space="preserve"> REVENUE PASSENGERS</t>
  </si>
  <si>
    <t>TABLE 26</t>
  </si>
  <si>
    <t>YEAR</t>
  </si>
  <si>
    <t>ASMs      (MIL)</t>
  </si>
  <si>
    <t>RPMs     (MIL)</t>
  </si>
  <si>
    <t>Source: Form 41 and 298C, U.S. Department of Transportation.</t>
  </si>
  <si>
    <t>TABLE 27</t>
  </si>
  <si>
    <t>PASSENGER AIRCRAFT</t>
  </si>
  <si>
    <t>REGIONAL AIRCRAFT</t>
  </si>
  <si>
    <t>31  TO 40 SEATS</t>
  </si>
  <si>
    <t>OVER 40 SEATS</t>
  </si>
  <si>
    <t>TOTAL FLEET</t>
  </si>
  <si>
    <t>AS OF              JANUARY 1</t>
  </si>
  <si>
    <t>LESS THAN     9 SEATS</t>
  </si>
  <si>
    <t>10 TO 19   SEATS</t>
  </si>
  <si>
    <t>20 TO 30   SEATS</t>
  </si>
  <si>
    <t>PROP</t>
  </si>
  <si>
    <t>JET</t>
  </si>
  <si>
    <t>NON JET</t>
  </si>
  <si>
    <t>2022E</t>
  </si>
  <si>
    <t>2022-23</t>
  </si>
  <si>
    <t>2023-33</t>
  </si>
  <si>
    <t>2023-43</t>
  </si>
  <si>
    <t>2010-22</t>
  </si>
  <si>
    <t>2022 $  (Cents)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</si>
</sst>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5" formatCode="&quot;$&quot;#,##0_);\(&quot;$&quot;#,##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#,##0.0"/>
    <numFmt numFmtId="166" formatCode="#,##0.00%"/>
    <numFmt numFmtId="167" formatCode="_-* #,##0.00\ _z_ł_-;\-* #,##0.00\ _z_ł_-;_-* &quot;-&quot;??\ _z_ł_-;_-@_-"/>
    <numFmt numFmtId="168" formatCode="mmmm\ d\,\ yyyy"/>
    <numFmt numFmtId="169" formatCode="General_)"/>
    <numFmt numFmtId="170" formatCode="0.0"/>
    <numFmt numFmtId="171" formatCode="0.0000%"/>
    <numFmt numFmtId="172" formatCode="0.000"/>
  </numFmts>
  <fonts count="8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sz val="10"/>
      <color indexed="8"/>
      <name val="Verdana"/>
      <family val="2"/>
    </font>
    <font>
      <sz val="1"/>
      <color indexed="9"/>
      <name val="Verdana"/>
      <family val="2"/>
    </font>
    <font>
      <sz val="11"/>
      <color indexed="8"/>
      <name val="Calibri"/>
      <family val="2"/>
    </font>
    <font>
      <sz val="12"/>
      <color theme="1"/>
      <name val="Arial"/>
      <family val="2"/>
    </font>
    <font>
      <sz val="11"/>
      <color indexed="9"/>
      <name val="Calibri"/>
      <family val="2"/>
    </font>
    <font>
      <sz val="11"/>
      <color theme="0"/>
      <name val="Calibri"/>
      <family val="2"/>
      <scheme val="minor"/>
    </font>
    <font>
      <sz val="12"/>
      <color theme="0"/>
      <name val="Arial"/>
      <family val="2"/>
    </font>
    <font>
      <sz val="11"/>
      <color indexed="20"/>
      <name val="Calibri"/>
      <family val="2"/>
    </font>
    <font>
      <sz val="11"/>
      <color rgb="FF9C0006"/>
      <name val="Calibri"/>
      <family val="2"/>
      <scheme val="minor"/>
    </font>
    <font>
      <sz val="12"/>
      <color rgb="FF9C0006"/>
      <name val="Arial"/>
      <family val="2"/>
    </font>
    <font>
      <b/>
      <sz val="11"/>
      <color indexed="52"/>
      <name val="Calibri"/>
      <family val="2"/>
    </font>
    <font>
      <b/>
      <sz val="11"/>
      <color rgb="FFFA7D00"/>
      <name val="Calibri"/>
      <family val="2"/>
      <scheme val="minor"/>
    </font>
    <font>
      <b/>
      <sz val="12"/>
      <color rgb="FFFA7D00"/>
      <name val="Arial"/>
      <family val="2"/>
    </font>
    <font>
      <b/>
      <sz val="11"/>
      <color indexed="9"/>
      <name val="Calibri"/>
      <family val="2"/>
    </font>
    <font>
      <b/>
      <sz val="11"/>
      <color theme="0"/>
      <name val="Calibri"/>
      <family val="2"/>
      <scheme val="minor"/>
    </font>
    <font>
      <b/>
      <sz val="12"/>
      <color theme="0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10"/>
      <name val="Times New Roman"/>
      <family val="1"/>
    </font>
    <font>
      <sz val="10"/>
      <name val="Verdana"/>
      <family val="2"/>
    </font>
    <font>
      <sz val="8"/>
      <name val="Arial"/>
      <family val="2"/>
    </font>
    <font>
      <i/>
      <sz val="11"/>
      <color indexed="23"/>
      <name val="Calibri"/>
      <family val="2"/>
    </font>
    <font>
      <i/>
      <sz val="11"/>
      <color rgb="FF7F7F7F"/>
      <name val="Calibri"/>
      <family val="2"/>
      <scheme val="minor"/>
    </font>
    <font>
      <i/>
      <sz val="12"/>
      <color rgb="FF7F7F7F"/>
      <name val="Arial"/>
      <family val="2"/>
    </font>
    <font>
      <u/>
      <sz val="11"/>
      <color rgb="FF004488"/>
      <name val="Calibri"/>
      <family val="2"/>
      <scheme val="minor"/>
    </font>
    <font>
      <sz val="11"/>
      <color indexed="17"/>
      <name val="Calibri"/>
      <family val="2"/>
    </font>
    <font>
      <sz val="11"/>
      <color rgb="FF006100"/>
      <name val="Calibri"/>
      <family val="2"/>
      <scheme val="minor"/>
    </font>
    <font>
      <sz val="12"/>
      <color rgb="FF006100"/>
      <name val="Arial"/>
      <family val="2"/>
    </font>
    <font>
      <b/>
      <sz val="15"/>
      <color indexed="56"/>
      <name val="Calibri"/>
      <family val="2"/>
    </font>
    <font>
      <b/>
      <sz val="15"/>
      <color theme="3"/>
      <name val="Calibri"/>
      <family val="2"/>
      <scheme val="minor"/>
    </font>
    <font>
      <b/>
      <sz val="13"/>
      <color indexed="56"/>
      <name val="Calibri"/>
      <family val="2"/>
    </font>
    <font>
      <b/>
      <sz val="13"/>
      <color theme="3"/>
      <name val="Calibri"/>
      <family val="2"/>
      <scheme val="minor"/>
    </font>
    <font>
      <b/>
      <sz val="11"/>
      <color indexed="56"/>
      <name val="Calibri"/>
      <family val="2"/>
    </font>
    <font>
      <b/>
      <sz val="11"/>
      <color theme="3"/>
      <name val="Calibri"/>
      <family val="2"/>
      <scheme val="minor"/>
    </font>
    <font>
      <u/>
      <sz val="10"/>
      <color indexed="12"/>
      <name val="Arial"/>
      <family val="2"/>
    </font>
    <font>
      <u/>
      <sz val="11"/>
      <color rgb="FF0066AA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62"/>
      <name val="Calibri"/>
      <family val="2"/>
    </font>
    <font>
      <sz val="11"/>
      <color rgb="FF3F3F76"/>
      <name val="Calibri"/>
      <family val="2"/>
      <scheme val="minor"/>
    </font>
    <font>
      <sz val="12"/>
      <color rgb="FF3F3F76"/>
      <name val="Arial"/>
      <family val="2"/>
    </font>
    <font>
      <sz val="11"/>
      <color indexed="52"/>
      <name val="Calibri"/>
      <family val="2"/>
    </font>
    <font>
      <sz val="11"/>
      <color rgb="FFFA7D00"/>
      <name val="Calibri"/>
      <family val="2"/>
      <scheme val="minor"/>
    </font>
    <font>
      <sz val="12"/>
      <color rgb="FFFA7D00"/>
      <name val="Arial"/>
      <family val="2"/>
    </font>
    <font>
      <sz val="11"/>
      <color indexed="60"/>
      <name val="Calibri"/>
      <family val="2"/>
    </font>
    <font>
      <sz val="11"/>
      <color rgb="FF9C6500"/>
      <name val="Calibri"/>
      <family val="2"/>
      <scheme val="minor"/>
    </font>
    <font>
      <sz val="12"/>
      <color rgb="FF9C6500"/>
      <name val="Arial"/>
      <family val="2"/>
    </font>
    <font>
      <sz val="12"/>
      <name val="Times New Roman"/>
      <family val="1"/>
    </font>
    <font>
      <sz val="10"/>
      <name val="Courier"/>
      <family val="3"/>
    </font>
    <font>
      <b/>
      <sz val="11"/>
      <color indexed="63"/>
      <name val="Calibri"/>
      <family val="2"/>
    </font>
    <font>
      <b/>
      <sz val="11"/>
      <color rgb="FF3F3F3F"/>
      <name val="Calibri"/>
      <family val="2"/>
      <scheme val="minor"/>
    </font>
    <font>
      <b/>
      <sz val="12"/>
      <color rgb="FF3F3F3F"/>
      <name val="Arial"/>
      <family val="2"/>
    </font>
    <font>
      <sz val="10"/>
      <color indexed="63"/>
      <name val="Verdana"/>
      <family val="2"/>
    </font>
    <font>
      <b/>
      <sz val="10"/>
      <color indexed="63"/>
      <name val="Arial"/>
      <family val="2"/>
    </font>
    <font>
      <b/>
      <sz val="10"/>
      <color indexed="9"/>
      <name val="Verdana"/>
      <family val="2"/>
    </font>
    <font>
      <b/>
      <sz val="10"/>
      <color indexed="63"/>
      <name val="Verdan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1"/>
      <color indexed="10"/>
      <name val="Calibri"/>
      <family val="2"/>
    </font>
    <font>
      <sz val="11"/>
      <color rgb="FFFF0000"/>
      <name val="Calibri"/>
      <family val="2"/>
      <scheme val="minor"/>
    </font>
    <font>
      <sz val="12"/>
      <color rgb="FFFF0000"/>
      <name val="Arial"/>
      <family val="2"/>
    </font>
    <font>
      <sz val="11"/>
      <color theme="1"/>
      <name val="verdana"/>
      <family val="2"/>
    </font>
    <font>
      <sz val="10"/>
      <name val="Arial"/>
      <family val="2"/>
    </font>
    <font>
      <b/>
      <sz val="14"/>
      <name val="Calibri"/>
      <family val="2"/>
      <scheme val="minor"/>
    </font>
    <font>
      <sz val="10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b/>
      <u/>
      <sz val="16"/>
      <name val="Calibri"/>
      <family val="2"/>
      <scheme val="minor"/>
    </font>
    <font>
      <b/>
      <u/>
      <sz val="10"/>
      <name val="Calibri"/>
      <family val="2"/>
      <scheme val="minor"/>
    </font>
    <font>
      <sz val="12"/>
      <name val="Calibri"/>
      <family val="2"/>
      <scheme val="minor"/>
    </font>
    <font>
      <u/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indexed="8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indexed="12"/>
      <name val="Calibri"/>
      <family val="2"/>
      <scheme val="minor"/>
    </font>
    <font>
      <sz val="12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62"/>
        <bgColor indexed="64"/>
      </patternFill>
    </fill>
    <fill>
      <patternFill patternType="solid">
        <fgColor indexed="61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5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48">
    <xf numFmtId="0" fontId="0" fillId="0" borderId="0"/>
    <xf numFmtId="0" fontId="9" fillId="0" borderId="0" applyNumberFormat="0">
      <alignment readingOrder="1"/>
      <protection locked="0"/>
    </xf>
    <xf numFmtId="0" fontId="9" fillId="0" borderId="0" applyNumberFormat="0">
      <alignment readingOrder="1"/>
      <protection locked="0"/>
    </xf>
    <xf numFmtId="0" fontId="9" fillId="0" borderId="0" applyNumberFormat="0">
      <alignment readingOrder="1"/>
      <protection locked="0"/>
    </xf>
    <xf numFmtId="0" fontId="9" fillId="0" borderId="0" applyNumberFormat="0">
      <alignment readingOrder="1"/>
      <protection locked="0"/>
    </xf>
    <xf numFmtId="0" fontId="10" fillId="0" borderId="0" applyNumberFormat="0">
      <alignment readingOrder="1"/>
      <protection locked="0"/>
    </xf>
    <xf numFmtId="0" fontId="9" fillId="0" borderId="0" applyNumberFormat="0">
      <alignment readingOrder="1"/>
      <protection locked="0"/>
    </xf>
    <xf numFmtId="166" fontId="9" fillId="0" borderId="0">
      <alignment readingOrder="1"/>
      <protection locked="0"/>
    </xf>
    <xf numFmtId="166" fontId="9" fillId="0" borderId="0">
      <alignment readingOrder="1"/>
      <protection locked="0"/>
    </xf>
    <xf numFmtId="0" fontId="9" fillId="0" borderId="0" applyNumberFormat="0">
      <alignment readingOrder="1"/>
      <protection locked="0"/>
    </xf>
    <xf numFmtId="0" fontId="9" fillId="0" borderId="0" applyNumberFormat="0">
      <alignment readingOrder="1"/>
      <protection locked="0"/>
    </xf>
    <xf numFmtId="4" fontId="9" fillId="0" borderId="0">
      <alignment readingOrder="1"/>
      <protection locked="0"/>
    </xf>
    <xf numFmtId="4" fontId="9" fillId="0" borderId="0">
      <alignment readingOrder="1"/>
      <protection locked="0"/>
    </xf>
    <xf numFmtId="0" fontId="9" fillId="0" borderId="0" applyNumberFormat="0">
      <alignment horizontal="center" readingOrder="1"/>
      <protection locked="0"/>
    </xf>
    <xf numFmtId="4" fontId="9" fillId="0" borderId="0">
      <alignment readingOrder="1"/>
      <protection locked="0"/>
    </xf>
    <xf numFmtId="0" fontId="11" fillId="33" borderId="0" applyNumberFormat="0" applyBorder="0" applyAlignment="0" applyProtection="0"/>
    <xf numFmtId="0" fontId="6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11" fillId="34" borderId="0" applyNumberFormat="0" applyBorder="0" applyAlignment="0" applyProtection="0"/>
    <xf numFmtId="0" fontId="6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11" fillId="35" borderId="0" applyNumberFormat="0" applyBorder="0" applyAlignment="0" applyProtection="0"/>
    <xf numFmtId="0" fontId="6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11" fillId="36" borderId="0" applyNumberFormat="0" applyBorder="0" applyAlignment="0" applyProtection="0"/>
    <xf numFmtId="0" fontId="6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11" fillId="37" borderId="0" applyNumberFormat="0" applyBorder="0" applyAlignment="0" applyProtection="0"/>
    <xf numFmtId="0" fontId="6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11" fillId="38" borderId="0" applyNumberFormat="0" applyBorder="0" applyAlignment="0" applyProtection="0"/>
    <xf numFmtId="0" fontId="6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11" fillId="39" borderId="0" applyNumberFormat="0" applyBorder="0" applyAlignment="0" applyProtection="0"/>
    <xf numFmtId="0" fontId="6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11" fillId="40" borderId="0" applyNumberFormat="0" applyBorder="0" applyAlignment="0" applyProtection="0"/>
    <xf numFmtId="0" fontId="6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11" fillId="41" borderId="0" applyNumberFormat="0" applyBorder="0" applyAlignment="0" applyProtection="0"/>
    <xf numFmtId="0" fontId="6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11" fillId="36" borderId="0" applyNumberFormat="0" applyBorder="0" applyAlignment="0" applyProtection="0"/>
    <xf numFmtId="0" fontId="6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11" fillId="39" borderId="0" applyNumberFormat="0" applyBorder="0" applyAlignment="0" applyProtection="0"/>
    <xf numFmtId="0" fontId="6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11" fillId="42" borderId="0" applyNumberFormat="0" applyBorder="0" applyAlignment="0" applyProtection="0"/>
    <xf numFmtId="0" fontId="6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13" fillId="43" borderId="0" applyNumberFormat="0" applyBorder="0" applyAlignment="0" applyProtection="0"/>
    <xf numFmtId="0" fontId="14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3" fillId="40" borderId="0" applyNumberFormat="0" applyBorder="0" applyAlignment="0" applyProtection="0"/>
    <xf numFmtId="0" fontId="14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3" fillId="41" borderId="0" applyNumberFormat="0" applyBorder="0" applyAlignment="0" applyProtection="0"/>
    <xf numFmtId="0" fontId="14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3" fillId="44" borderId="0" applyNumberFormat="0" applyBorder="0" applyAlignment="0" applyProtection="0"/>
    <xf numFmtId="0" fontId="14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3" fillId="45" borderId="0" applyNumberFormat="0" applyBorder="0" applyAlignment="0" applyProtection="0"/>
    <xf numFmtId="0" fontId="14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3" fillId="46" borderId="0" applyNumberFormat="0" applyBorder="0" applyAlignment="0" applyProtection="0"/>
    <xf numFmtId="0" fontId="14" fillId="32" borderId="0" applyNumberFormat="0" applyBorder="0" applyAlignment="0" applyProtection="0"/>
    <xf numFmtId="0" fontId="15" fillId="32" borderId="0" applyNumberFormat="0" applyBorder="0" applyAlignment="0" applyProtection="0"/>
    <xf numFmtId="0" fontId="15" fillId="32" borderId="0" applyNumberFormat="0" applyBorder="0" applyAlignment="0" applyProtection="0"/>
    <xf numFmtId="0" fontId="13" fillId="47" borderId="0" applyNumberFormat="0" applyBorder="0" applyAlignment="0" applyProtection="0"/>
    <xf numFmtId="0" fontId="14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3" fillId="48" borderId="0" applyNumberFormat="0" applyBorder="0" applyAlignment="0" applyProtection="0"/>
    <xf numFmtId="0" fontId="14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3" fillId="49" borderId="0" applyNumberFormat="0" applyBorder="0" applyAlignment="0" applyProtection="0"/>
    <xf numFmtId="0" fontId="14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3" fillId="44" borderId="0" applyNumberFormat="0" applyBorder="0" applyAlignment="0" applyProtection="0"/>
    <xf numFmtId="0" fontId="14" fillId="21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3" fillId="45" borderId="0" applyNumberFormat="0" applyBorder="0" applyAlignment="0" applyProtection="0"/>
    <xf numFmtId="0" fontId="14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3" fillId="50" borderId="0" applyNumberFormat="0" applyBorder="0" applyAlignment="0" applyProtection="0"/>
    <xf numFmtId="0" fontId="14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6" fillId="34" borderId="0" applyNumberFormat="0" applyBorder="0" applyAlignment="0" applyProtection="0"/>
    <xf numFmtId="0" fontId="17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9" fillId="51" borderId="10" applyNumberFormat="0" applyAlignment="0" applyProtection="0"/>
    <xf numFmtId="0" fontId="20" fillId="6" borderId="4" applyNumberFormat="0" applyAlignment="0" applyProtection="0"/>
    <xf numFmtId="0" fontId="19" fillId="51" borderId="10" applyNumberFormat="0" applyAlignment="0" applyProtection="0"/>
    <xf numFmtId="0" fontId="21" fillId="6" borderId="4" applyNumberFormat="0" applyAlignment="0" applyProtection="0"/>
    <xf numFmtId="0" fontId="21" fillId="6" borderId="4" applyNumberFormat="0" applyAlignment="0" applyProtection="0"/>
    <xf numFmtId="0" fontId="22" fillId="52" borderId="11" applyNumberFormat="0" applyAlignment="0" applyProtection="0"/>
    <xf numFmtId="0" fontId="23" fillId="7" borderId="7" applyNumberFormat="0" applyAlignment="0" applyProtection="0"/>
    <xf numFmtId="0" fontId="24" fillId="7" borderId="7" applyNumberFormat="0" applyAlignment="0" applyProtection="0"/>
    <xf numFmtId="0" fontId="24" fillId="7" borderId="7" applyNumberFormat="0" applyAlignment="0" applyProtection="0"/>
    <xf numFmtId="38" fontId="25" fillId="0" borderId="0" applyFont="0" applyFill="0" applyBorder="0" applyAlignment="0" applyProtection="0"/>
    <xf numFmtId="41" fontId="26" fillId="0" borderId="0" applyFont="0" applyFill="0" applyBorder="0" applyAlignment="0" applyProtection="0"/>
    <xf numFmtId="41" fontId="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0" fontId="2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3" fontId="7" fillId="0" borderId="0" applyFill="0" applyBorder="0" applyAlignment="0" applyProtection="0"/>
    <xf numFmtId="44" fontId="7" fillId="0" borderId="0" applyFont="0" applyFill="0" applyBorder="0" applyAlignment="0" applyProtection="0"/>
    <xf numFmtId="5" fontId="7" fillId="0" borderId="0" applyFill="0" applyBorder="0" applyAlignment="0" applyProtection="0"/>
    <xf numFmtId="168" fontId="7" fillId="0" borderId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2" fontId="7" fillId="0" borderId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2" borderId="0" applyNumberFormat="0" applyBorder="0" applyAlignment="0" applyProtection="0"/>
    <xf numFmtId="0" fontId="36" fillId="2" borderId="0" applyNumberFormat="0" applyBorder="0" applyAlignment="0" applyProtection="0"/>
    <xf numFmtId="0" fontId="36" fillId="2" borderId="0" applyNumberFormat="0" applyBorder="0" applyAlignment="0" applyProtection="0"/>
    <xf numFmtId="0" fontId="37" fillId="0" borderId="12" applyNumberFormat="0" applyFill="0" applyAlignment="0" applyProtection="0"/>
    <xf numFmtId="0" fontId="38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9" fillId="0" borderId="13" applyNumberFormat="0" applyFill="0" applyAlignment="0" applyProtection="0"/>
    <xf numFmtId="0" fontId="40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1" fillId="0" borderId="14" applyNumberFormat="0" applyFill="0" applyAlignment="0" applyProtection="0"/>
    <xf numFmtId="0" fontId="42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3" fillId="0" borderId="0" applyNumberFormat="0" applyFill="0" applyBorder="0" applyAlignment="0" applyProtection="0">
      <alignment vertical="top"/>
      <protection locked="0"/>
    </xf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5" fillId="0" borderId="0" applyNumberFormat="0" applyFill="0" applyBorder="0" applyAlignment="0" applyProtection="0"/>
    <xf numFmtId="0" fontId="46" fillId="38" borderId="10" applyNumberFormat="0" applyAlignment="0" applyProtection="0"/>
    <xf numFmtId="0" fontId="47" fillId="5" borderId="4" applyNumberFormat="0" applyAlignment="0" applyProtection="0"/>
    <xf numFmtId="0" fontId="46" fillId="38" borderId="10" applyNumberFormat="0" applyAlignment="0" applyProtection="0"/>
    <xf numFmtId="0" fontId="48" fillId="5" borderId="4" applyNumberFormat="0" applyAlignment="0" applyProtection="0"/>
    <xf numFmtId="0" fontId="48" fillId="5" borderId="4" applyNumberFormat="0" applyAlignment="0" applyProtection="0"/>
    <xf numFmtId="0" fontId="49" fillId="0" borderId="15" applyNumberFormat="0" applyFill="0" applyAlignment="0" applyProtection="0"/>
    <xf numFmtId="0" fontId="50" fillId="0" borderId="6" applyNumberFormat="0" applyFill="0" applyAlignment="0" applyProtection="0"/>
    <xf numFmtId="0" fontId="51" fillId="0" borderId="6" applyNumberFormat="0" applyFill="0" applyAlignment="0" applyProtection="0"/>
    <xf numFmtId="0" fontId="51" fillId="0" borderId="6" applyNumberFormat="0" applyFill="0" applyAlignment="0" applyProtection="0"/>
    <xf numFmtId="0" fontId="52" fillId="53" borderId="0" applyNumberFormat="0" applyBorder="0" applyAlignment="0" applyProtection="0"/>
    <xf numFmtId="0" fontId="53" fillId="4" borderId="0" applyNumberFormat="0" applyBorder="0" applyAlignment="0" applyProtection="0"/>
    <xf numFmtId="0" fontId="54" fillId="4" borderId="0" applyNumberFormat="0" applyBorder="0" applyAlignment="0" applyProtection="0"/>
    <xf numFmtId="0" fontId="54" fillId="4" borderId="0" applyNumberFormat="0" applyBorder="0" applyAlignment="0" applyProtection="0"/>
    <xf numFmtId="0" fontId="6" fillId="0" borderId="0"/>
    <xf numFmtId="0" fontId="2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6" fillId="0" borderId="0"/>
    <xf numFmtId="0" fontId="7" fillId="0" borderId="0"/>
    <xf numFmtId="0" fontId="7" fillId="0" borderId="0"/>
    <xf numFmtId="0" fontId="26" fillId="0" borderId="0"/>
    <xf numFmtId="0" fontId="27" fillId="0" borderId="0"/>
    <xf numFmtId="0" fontId="26" fillId="0" borderId="0"/>
    <xf numFmtId="0" fontId="26" fillId="0" borderId="0"/>
    <xf numFmtId="0" fontId="26" fillId="0" borderId="0"/>
    <xf numFmtId="165" fontId="55" fillId="0" borderId="0"/>
    <xf numFmtId="0" fontId="26" fillId="0" borderId="0"/>
    <xf numFmtId="0" fontId="2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55" fillId="0" borderId="0"/>
    <xf numFmtId="0" fontId="28" fillId="0" borderId="0" applyNumberFormat="0" applyFont="0">
      <alignment readingOrder="1"/>
      <protection locked="0"/>
    </xf>
    <xf numFmtId="0" fontId="26" fillId="0" borderId="0"/>
    <xf numFmtId="0" fontId="7" fillId="0" borderId="0"/>
    <xf numFmtId="0" fontId="6" fillId="0" borderId="0"/>
    <xf numFmtId="0" fontId="26" fillId="0" borderId="0"/>
    <xf numFmtId="0" fontId="12" fillId="0" borderId="0"/>
    <xf numFmtId="0" fontId="27" fillId="0" borderId="0"/>
    <xf numFmtId="0" fontId="26" fillId="0" borderId="0"/>
    <xf numFmtId="169" fontId="56" fillId="0" borderId="0"/>
    <xf numFmtId="0" fontId="6" fillId="0" borderId="0"/>
    <xf numFmtId="0" fontId="7" fillId="0" borderId="0"/>
    <xf numFmtId="0" fontId="12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29" fillId="0" borderId="0"/>
    <xf numFmtId="0" fontId="29" fillId="0" borderId="0"/>
    <xf numFmtId="0" fontId="6" fillId="0" borderId="0"/>
    <xf numFmtId="0" fontId="6" fillId="0" borderId="0"/>
    <xf numFmtId="0" fontId="26" fillId="0" borderId="0"/>
    <xf numFmtId="0" fontId="26" fillId="0" borderId="0"/>
    <xf numFmtId="0" fontId="26" fillId="0" borderId="0"/>
    <xf numFmtId="0" fontId="29" fillId="0" borderId="0"/>
    <xf numFmtId="0" fontId="7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29" fillId="54" borderId="16" applyNumberFormat="0" applyFont="0" applyAlignment="0" applyProtection="0"/>
    <xf numFmtId="0" fontId="11" fillId="54" borderId="16" applyNumberFormat="0" applyFont="0" applyAlignment="0" applyProtection="0"/>
    <xf numFmtId="0" fontId="6" fillId="8" borderId="8" applyNumberFormat="0" applyFont="0" applyAlignment="0" applyProtection="0"/>
    <xf numFmtId="0" fontId="11" fillId="54" borderId="16" applyNumberFormat="0" applyFont="0" applyAlignment="0" applyProtection="0"/>
    <xf numFmtId="0" fontId="12" fillId="8" borderId="8" applyNumberFormat="0" applyFont="0" applyAlignment="0" applyProtection="0"/>
    <xf numFmtId="0" fontId="29" fillId="54" borderId="16" applyNumberFormat="0" applyFont="0" applyAlignment="0" applyProtection="0"/>
    <xf numFmtId="0" fontId="12" fillId="8" borderId="8" applyNumberFormat="0" applyFont="0" applyAlignment="0" applyProtection="0"/>
    <xf numFmtId="0" fontId="6" fillId="8" borderId="8" applyNumberFormat="0" applyFont="0" applyAlignment="0" applyProtection="0"/>
    <xf numFmtId="0" fontId="6" fillId="8" borderId="8" applyNumberFormat="0" applyFont="0" applyAlignment="0" applyProtection="0"/>
    <xf numFmtId="0" fontId="6" fillId="8" borderId="8" applyNumberFormat="0" applyFont="0" applyAlignment="0" applyProtection="0"/>
    <xf numFmtId="0" fontId="6" fillId="8" borderId="8" applyNumberFormat="0" applyFont="0" applyAlignment="0" applyProtection="0"/>
    <xf numFmtId="0" fontId="6" fillId="8" borderId="8" applyNumberFormat="0" applyFont="0" applyAlignment="0" applyProtection="0"/>
    <xf numFmtId="0" fontId="6" fillId="8" borderId="8" applyNumberFormat="0" applyFont="0" applyAlignment="0" applyProtection="0"/>
    <xf numFmtId="0" fontId="6" fillId="8" borderId="8" applyNumberFormat="0" applyFont="0" applyAlignment="0" applyProtection="0"/>
    <xf numFmtId="0" fontId="6" fillId="8" borderId="8" applyNumberFormat="0" applyFont="0" applyAlignment="0" applyProtection="0"/>
    <xf numFmtId="0" fontId="57" fillId="51" borderId="17" applyNumberFormat="0" applyAlignment="0" applyProtection="0"/>
    <xf numFmtId="0" fontId="58" fillId="6" borderId="5" applyNumberFormat="0" applyAlignment="0" applyProtection="0"/>
    <xf numFmtId="0" fontId="57" fillId="51" borderId="17" applyNumberFormat="0" applyAlignment="0" applyProtection="0"/>
    <xf numFmtId="0" fontId="59" fillId="6" borderId="5" applyNumberFormat="0" applyAlignment="0" applyProtection="0"/>
    <xf numFmtId="0" fontId="59" fillId="6" borderId="5" applyNumberFormat="0" applyAlignment="0" applyProtection="0"/>
    <xf numFmtId="9" fontId="2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2" fontId="7" fillId="0" borderId="0" applyFill="0" applyBorder="0" applyProtection="0">
      <alignment horizontal="right"/>
    </xf>
    <xf numFmtId="0" fontId="60" fillId="55" borderId="18" applyNumberFormat="0" applyAlignment="0" applyProtection="0"/>
    <xf numFmtId="0" fontId="60" fillId="55" borderId="18" applyNumberFormat="0" applyAlignment="0" applyProtection="0"/>
    <xf numFmtId="0" fontId="60" fillId="55" borderId="18" applyNumberFormat="0" applyAlignment="0" applyProtection="0"/>
    <xf numFmtId="2" fontId="60" fillId="56" borderId="18" applyProtection="0">
      <alignment horizontal="right"/>
    </xf>
    <xf numFmtId="2" fontId="60" fillId="56" borderId="18" applyProtection="0">
      <alignment horizontal="right"/>
    </xf>
    <xf numFmtId="2" fontId="60" fillId="56" borderId="18" applyProtection="0">
      <alignment horizontal="right"/>
    </xf>
    <xf numFmtId="14" fontId="61" fillId="55" borderId="0" applyBorder="0" applyProtection="0">
      <alignment horizontal="left"/>
    </xf>
    <xf numFmtId="170" fontId="9" fillId="57" borderId="18" applyProtection="0">
      <alignment horizontal="right"/>
    </xf>
    <xf numFmtId="170" fontId="9" fillId="57" borderId="18" applyProtection="0">
      <alignment horizontal="right"/>
    </xf>
    <xf numFmtId="170" fontId="9" fillId="57" borderId="18" applyProtection="0">
      <alignment horizontal="right"/>
    </xf>
    <xf numFmtId="2" fontId="9" fillId="57" borderId="18" applyProtection="0">
      <alignment horizontal="right"/>
    </xf>
    <xf numFmtId="2" fontId="9" fillId="57" borderId="18" applyProtection="0">
      <alignment horizontal="right"/>
    </xf>
    <xf numFmtId="2" fontId="9" fillId="57" borderId="18" applyProtection="0">
      <alignment horizontal="right"/>
    </xf>
    <xf numFmtId="14" fontId="62" fillId="58" borderId="18" applyProtection="0">
      <alignment horizontal="right"/>
    </xf>
    <xf numFmtId="14" fontId="62" fillId="58" borderId="18" applyProtection="0">
      <alignment horizontal="right"/>
    </xf>
    <xf numFmtId="14" fontId="62" fillId="58" borderId="18" applyProtection="0">
      <alignment horizontal="right"/>
    </xf>
    <xf numFmtId="14" fontId="62" fillId="58" borderId="18" applyProtection="0">
      <alignment horizontal="left"/>
    </xf>
    <xf numFmtId="14" fontId="62" fillId="58" borderId="18" applyProtection="0">
      <alignment horizontal="left"/>
    </xf>
    <xf numFmtId="14" fontId="62" fillId="58" borderId="18" applyProtection="0">
      <alignment horizontal="left"/>
    </xf>
    <xf numFmtId="0" fontId="63" fillId="55" borderId="18" applyNumberFormat="0" applyProtection="0">
      <alignment horizontal="left"/>
    </xf>
    <xf numFmtId="0" fontId="63" fillId="55" borderId="18" applyNumberFormat="0" applyProtection="0">
      <alignment horizontal="left"/>
    </xf>
    <xf numFmtId="0" fontId="63" fillId="55" borderId="18" applyNumberFormat="0" applyProtection="0">
      <alignment horizontal="left"/>
    </xf>
    <xf numFmtId="0" fontId="64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65" fillId="0" borderId="19" applyNumberFormat="0" applyFill="0" applyAlignment="0" applyProtection="0"/>
    <xf numFmtId="0" fontId="66" fillId="0" borderId="9" applyNumberFormat="0" applyFill="0" applyAlignment="0" applyProtection="0"/>
    <xf numFmtId="0" fontId="65" fillId="0" borderId="19" applyNumberFormat="0" applyFill="0" applyAlignment="0" applyProtection="0"/>
    <xf numFmtId="0" fontId="67" fillId="0" borderId="9" applyNumberFormat="0" applyFill="0" applyAlignment="0" applyProtection="0"/>
    <xf numFmtId="0" fontId="67" fillId="0" borderId="9" applyNumberFormat="0" applyFill="0" applyAlignment="0" applyProtection="0"/>
    <xf numFmtId="0" fontId="68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1" fillId="0" borderId="0"/>
    <xf numFmtId="0" fontId="2" fillId="0" borderId="0" applyNumberFormat="0" applyFill="0" applyBorder="0" applyAlignment="0" applyProtection="0"/>
    <xf numFmtId="0" fontId="38" fillId="0" borderId="1" applyNumberFormat="0" applyFill="0" applyAlignment="0" applyProtection="0"/>
    <xf numFmtId="0" fontId="40" fillId="0" borderId="2" applyNumberFormat="0" applyFill="0" applyAlignment="0" applyProtection="0"/>
    <xf numFmtId="0" fontId="42" fillId="0" borderId="3" applyNumberFormat="0" applyFill="0" applyAlignment="0" applyProtection="0"/>
    <xf numFmtId="0" fontId="42" fillId="0" borderId="0" applyNumberFormat="0" applyFill="0" applyBorder="0" applyAlignment="0" applyProtection="0"/>
    <xf numFmtId="0" fontId="35" fillId="2" borderId="0" applyNumberFormat="0" applyBorder="0" applyAlignment="0" applyProtection="0"/>
    <xf numFmtId="0" fontId="17" fillId="3" borderId="0" applyNumberFormat="0" applyBorder="0" applyAlignment="0" applyProtection="0"/>
    <xf numFmtId="0" fontId="53" fillId="4" borderId="0" applyNumberFormat="0" applyBorder="0" applyAlignment="0" applyProtection="0"/>
    <xf numFmtId="0" fontId="47" fillId="5" borderId="4" applyNumberFormat="0" applyAlignment="0" applyProtection="0"/>
    <xf numFmtId="0" fontId="58" fillId="6" borderId="5" applyNumberFormat="0" applyAlignment="0" applyProtection="0"/>
    <xf numFmtId="0" fontId="20" fillId="6" borderId="4" applyNumberFormat="0" applyAlignment="0" applyProtection="0"/>
    <xf numFmtId="0" fontId="50" fillId="0" borderId="6" applyNumberFormat="0" applyFill="0" applyAlignment="0" applyProtection="0"/>
    <xf numFmtId="0" fontId="23" fillId="7" borderId="7" applyNumberFormat="0" applyAlignment="0" applyProtection="0"/>
    <xf numFmtId="0" fontId="69" fillId="0" borderId="0" applyNumberFormat="0" applyFill="0" applyBorder="0" applyAlignment="0" applyProtection="0"/>
    <xf numFmtId="0" fontId="6" fillId="8" borderId="8" applyNumberFormat="0" applyFont="0" applyAlignment="0" applyProtection="0"/>
    <xf numFmtId="0" fontId="31" fillId="0" borderId="0" applyNumberFormat="0" applyFill="0" applyBorder="0" applyAlignment="0" applyProtection="0"/>
    <xf numFmtId="0" fontId="66" fillId="0" borderId="9" applyNumberFormat="0" applyFill="0" applyAlignment="0" applyProtection="0"/>
    <xf numFmtId="0" fontId="14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14" fillId="24" borderId="0" applyNumberFormat="0" applyBorder="0" applyAlignment="0" applyProtection="0"/>
    <xf numFmtId="0" fontId="14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14" fillId="28" borderId="0" applyNumberFormat="0" applyBorder="0" applyAlignment="0" applyProtection="0"/>
    <xf numFmtId="0" fontId="14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14" fillId="32" borderId="0" applyNumberFormat="0" applyBorder="0" applyAlignment="0" applyProtection="0"/>
    <xf numFmtId="0" fontId="28" fillId="0" borderId="0" applyNumberFormat="0" applyFont="0">
      <alignment readingOrder="1"/>
      <protection locked="0"/>
    </xf>
    <xf numFmtId="0" fontId="28" fillId="0" borderId="0" applyNumberFormat="0" applyFont="0">
      <alignment readingOrder="1"/>
      <protection locked="0"/>
    </xf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2" fillId="0" borderId="0"/>
    <xf numFmtId="43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0" fontId="26" fillId="0" borderId="0"/>
    <xf numFmtId="0" fontId="27" fillId="0" borderId="0"/>
    <xf numFmtId="0" fontId="7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86" fillId="0" borderId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2" fillId="0" borderId="0"/>
    <xf numFmtId="0" fontId="27" fillId="0" borderId="0"/>
    <xf numFmtId="0" fontId="12" fillId="0" borderId="0"/>
    <xf numFmtId="9" fontId="27" fillId="0" borderId="0" applyFont="0" applyFill="0" applyBorder="0" applyAlignment="0" applyProtection="0"/>
  </cellStyleXfs>
  <cellXfs count="147">
    <xf numFmtId="0" fontId="0" fillId="0" borderId="0" xfId="0"/>
    <xf numFmtId="0" fontId="8" fillId="0" borderId="0" xfId="0" applyFont="1" applyAlignment="1">
      <alignment horizontal="centerContinuous"/>
    </xf>
    <xf numFmtId="0" fontId="7" fillId="0" borderId="0" xfId="302" applyFont="1" applyFill="1"/>
    <xf numFmtId="0" fontId="1" fillId="0" borderId="0" xfId="0" applyFont="1"/>
    <xf numFmtId="0" fontId="1" fillId="0" borderId="0" xfId="0" applyFont="1" applyAlignment="1">
      <alignment horizontal="centerContinuous"/>
    </xf>
    <xf numFmtId="0" fontId="7" fillId="0" borderId="0" xfId="427" applyFont="1" applyFill="1"/>
    <xf numFmtId="0" fontId="74" fillId="0" borderId="0" xfId="427" applyFont="1" applyFill="1" applyBorder="1"/>
    <xf numFmtId="0" fontId="69" fillId="0" borderId="0" xfId="427" applyFont="1" applyFill="1" applyBorder="1"/>
    <xf numFmtId="0" fontId="6" fillId="0" borderId="0" xfId="0" applyFont="1" applyFill="1" applyBorder="1" applyAlignment="1">
      <alignment horizontal="centerContinuous"/>
    </xf>
    <xf numFmtId="0" fontId="6" fillId="0" borderId="0" xfId="0" applyFont="1" applyFill="1" applyBorder="1"/>
    <xf numFmtId="0" fontId="74" fillId="0" borderId="0" xfId="302" applyFont="1" applyFill="1" applyBorder="1"/>
    <xf numFmtId="0" fontId="73" fillId="0" borderId="0" xfId="0" applyFont="1" applyBorder="1" applyAlignment="1">
      <alignment horizontal="centerContinuous"/>
    </xf>
    <xf numFmtId="0" fontId="6" fillId="0" borderId="0" xfId="0" applyFont="1" applyBorder="1"/>
    <xf numFmtId="0" fontId="6" fillId="0" borderId="0" xfId="0" applyFont="1" applyBorder="1" applyAlignment="1">
      <alignment horizontal="centerContinuous"/>
    </xf>
    <xf numFmtId="0" fontId="75" fillId="0" borderId="0" xfId="0" applyFont="1" applyFill="1" applyBorder="1" applyAlignment="1">
      <alignment horizontal="centerContinuous"/>
    </xf>
    <xf numFmtId="0" fontId="78" fillId="0" borderId="0" xfId="0" applyFont="1" applyFill="1" applyBorder="1" applyAlignment="1">
      <alignment horizontal="centerContinuous"/>
    </xf>
    <xf numFmtId="0" fontId="79" fillId="0" borderId="0" xfId="0" applyFont="1" applyBorder="1" applyAlignment="1">
      <alignment horizontal="centerContinuous"/>
    </xf>
    <xf numFmtId="0" fontId="73" fillId="0" borderId="0" xfId="427" applyFont="1" applyFill="1" applyBorder="1" applyAlignment="1">
      <alignment horizontal="centerContinuous"/>
    </xf>
    <xf numFmtId="0" fontId="74" fillId="0" borderId="0" xfId="427" applyFont="1" applyFill="1" applyBorder="1" applyAlignment="1">
      <alignment horizontal="centerContinuous"/>
    </xf>
    <xf numFmtId="172" fontId="74" fillId="0" borderId="0" xfId="427" applyNumberFormat="1" applyFont="1" applyFill="1" applyBorder="1"/>
    <xf numFmtId="0" fontId="75" fillId="0" borderId="0" xfId="427" applyFont="1" applyFill="1" applyBorder="1" applyAlignment="1">
      <alignment horizontal="centerContinuous"/>
    </xf>
    <xf numFmtId="49" fontId="76" fillId="0" borderId="0" xfId="427" applyNumberFormat="1" applyFont="1" applyFill="1" applyBorder="1" applyAlignment="1">
      <alignment horizontal="centerContinuous"/>
    </xf>
    <xf numFmtId="0" fontId="76" fillId="0" borderId="0" xfId="427" applyFont="1" applyFill="1" applyBorder="1" applyAlignment="1">
      <alignment horizontal="centerContinuous"/>
    </xf>
    <xf numFmtId="0" fontId="74" fillId="0" borderId="0" xfId="427" applyFont="1" applyFill="1" applyBorder="1" applyAlignment="1">
      <alignment horizontal="left" indent="1"/>
    </xf>
    <xf numFmtId="0" fontId="74" fillId="0" borderId="0" xfId="302" applyFont="1" applyFill="1" applyBorder="1" applyAlignment="1">
      <alignment horizontal="centerContinuous"/>
    </xf>
    <xf numFmtId="0" fontId="79" fillId="0" borderId="0" xfId="302" applyFont="1" applyFill="1" applyBorder="1" applyAlignment="1">
      <alignment horizontal="centerContinuous"/>
    </xf>
    <xf numFmtId="0" fontId="69" fillId="0" borderId="0" xfId="302" applyFont="1" applyFill="1" applyBorder="1"/>
    <xf numFmtId="0" fontId="74" fillId="60" borderId="0" xfId="261" applyFont="1" applyFill="1" applyBorder="1" applyAlignment="1">
      <alignment horizontal="left"/>
    </xf>
    <xf numFmtId="0" fontId="74" fillId="60" borderId="0" xfId="427" applyFont="1" applyFill="1" applyBorder="1"/>
    <xf numFmtId="0" fontId="74" fillId="60" borderId="0" xfId="427" quotePrefix="1" applyFont="1" applyFill="1" applyBorder="1" applyAlignment="1">
      <alignment horizontal="left"/>
    </xf>
    <xf numFmtId="172" fontId="74" fillId="60" borderId="0" xfId="427" applyNumberFormat="1" applyFont="1" applyFill="1" applyBorder="1"/>
    <xf numFmtId="0" fontId="74" fillId="60" borderId="0" xfId="427" applyFont="1" applyFill="1" applyBorder="1" applyAlignment="1">
      <alignment horizontal="left"/>
    </xf>
    <xf numFmtId="171" fontId="74" fillId="60" borderId="0" xfId="427" applyNumberFormat="1" applyFont="1" applyFill="1" applyBorder="1"/>
    <xf numFmtId="0" fontId="81" fillId="0" borderId="0" xfId="261" applyFont="1" applyFill="1" applyBorder="1" applyAlignment="1">
      <alignment horizontal="left"/>
    </xf>
    <xf numFmtId="0" fontId="77" fillId="0" borderId="0" xfId="261" applyFont="1" applyFill="1" applyBorder="1" applyAlignment="1">
      <alignment horizontal="left"/>
    </xf>
    <xf numFmtId="0" fontId="77" fillId="0" borderId="0" xfId="427" applyFont="1" applyFill="1" applyBorder="1"/>
    <xf numFmtId="0" fontId="80" fillId="59" borderId="0" xfId="261" applyFont="1" applyFill="1" applyBorder="1" applyAlignment="1">
      <alignment horizontal="left"/>
    </xf>
    <xf numFmtId="0" fontId="80" fillId="0" borderId="0" xfId="261" applyFont="1" applyFill="1" applyBorder="1" applyAlignment="1">
      <alignment horizontal="left"/>
    </xf>
    <xf numFmtId="0" fontId="80" fillId="0" borderId="0" xfId="0" applyFont="1" applyFill="1" applyBorder="1" applyAlignment="1">
      <alignment horizontal="left"/>
    </xf>
    <xf numFmtId="0" fontId="80" fillId="60" borderId="0" xfId="261" applyFont="1" applyFill="1" applyBorder="1" applyAlignment="1">
      <alignment horizontal="left"/>
    </xf>
    <xf numFmtId="0" fontId="80" fillId="59" borderId="0" xfId="0" applyFont="1" applyFill="1" applyBorder="1" applyAlignment="1">
      <alignment horizontal="left"/>
    </xf>
    <xf numFmtId="0" fontId="80" fillId="60" borderId="0" xfId="0" applyFont="1" applyFill="1" applyBorder="1" applyAlignment="1">
      <alignment horizontal="left"/>
    </xf>
    <xf numFmtId="164" fontId="80" fillId="0" borderId="0" xfId="323" applyNumberFormat="1" applyFont="1" applyBorder="1" applyAlignment="1">
      <alignment horizontal="center"/>
    </xf>
    <xf numFmtId="164" fontId="80" fillId="59" borderId="0" xfId="323" applyNumberFormat="1" applyFont="1" applyFill="1" applyBorder="1" applyAlignment="1">
      <alignment horizontal="center"/>
    </xf>
    <xf numFmtId="164" fontId="80" fillId="0" borderId="0" xfId="323" applyNumberFormat="1" applyFont="1" applyFill="1" applyBorder="1" applyAlignment="1">
      <alignment horizontal="center"/>
    </xf>
    <xf numFmtId="0" fontId="82" fillId="0" borderId="0" xfId="0" applyFont="1" applyFill="1" applyBorder="1"/>
    <xf numFmtId="0" fontId="80" fillId="61" borderId="0" xfId="0" applyFont="1" applyFill="1" applyBorder="1" applyAlignment="1">
      <alignment horizontal="centerContinuous"/>
    </xf>
    <xf numFmtId="0" fontId="80" fillId="61" borderId="0" xfId="0" applyFont="1" applyFill="1" applyBorder="1" applyAlignment="1">
      <alignment horizontal="center"/>
    </xf>
    <xf numFmtId="3" fontId="80" fillId="59" borderId="0" xfId="0" applyNumberFormat="1" applyFont="1" applyFill="1" applyBorder="1" applyAlignment="1" applyProtection="1">
      <alignment horizontal="center"/>
      <protection locked="0"/>
    </xf>
    <xf numFmtId="3" fontId="80" fillId="59" borderId="0" xfId="0" applyNumberFormat="1" applyFont="1" applyFill="1" applyBorder="1" applyAlignment="1">
      <alignment horizontal="center"/>
    </xf>
    <xf numFmtId="3" fontId="80" fillId="0" borderId="0" xfId="0" applyNumberFormat="1" applyFont="1" applyFill="1" applyBorder="1" applyAlignment="1" applyProtection="1">
      <alignment horizontal="center"/>
      <protection locked="0"/>
    </xf>
    <xf numFmtId="3" fontId="80" fillId="0" borderId="0" xfId="0" applyNumberFormat="1" applyFont="1" applyFill="1" applyBorder="1" applyAlignment="1">
      <alignment horizontal="center"/>
    </xf>
    <xf numFmtId="3" fontId="80" fillId="60" borderId="0" xfId="0" applyNumberFormat="1" applyFont="1" applyFill="1" applyBorder="1" applyAlignment="1" applyProtection="1">
      <alignment horizontal="center"/>
      <protection locked="0"/>
    </xf>
    <xf numFmtId="170" fontId="83" fillId="0" borderId="0" xfId="0" applyNumberFormat="1" applyFont="1" applyFill="1" applyBorder="1" applyAlignment="1">
      <alignment horizontal="center"/>
    </xf>
    <xf numFmtId="165" fontId="80" fillId="0" borderId="0" xfId="429" applyNumberFormat="1" applyFont="1" applyFill="1" applyBorder="1" applyAlignment="1">
      <alignment horizontal="center"/>
    </xf>
    <xf numFmtId="0" fontId="84" fillId="0" borderId="0" xfId="427" applyFont="1" applyFill="1" applyBorder="1"/>
    <xf numFmtId="0" fontId="80" fillId="0" borderId="0" xfId="427" applyFont="1" applyFill="1" applyBorder="1"/>
    <xf numFmtId="172" fontId="80" fillId="0" borderId="0" xfId="427" applyNumberFormat="1" applyFont="1" applyFill="1" applyBorder="1"/>
    <xf numFmtId="0" fontId="80" fillId="61" borderId="0" xfId="427" applyFont="1" applyFill="1" applyBorder="1"/>
    <xf numFmtId="0" fontId="80" fillId="61" borderId="0" xfId="426" applyFont="1" applyFill="1" applyBorder="1" applyAlignment="1">
      <alignment horizontal="centerContinuous" wrapText="1"/>
    </xf>
    <xf numFmtId="165" fontId="80" fillId="0" borderId="0" xfId="261" applyNumberFormat="1" applyFont="1" applyFill="1" applyBorder="1" applyAlignment="1" applyProtection="1">
      <alignment horizontal="left"/>
      <protection locked="0"/>
    </xf>
    <xf numFmtId="0" fontId="80" fillId="0" borderId="0" xfId="261" applyFont="1" applyFill="1" applyBorder="1" applyAlignment="1">
      <alignment horizontal="center"/>
    </xf>
    <xf numFmtId="0" fontId="80" fillId="0" borderId="0" xfId="261" applyFont="1" applyFill="1" applyBorder="1" applyProtection="1">
      <protection locked="0"/>
    </xf>
    <xf numFmtId="0" fontId="80" fillId="0" borderId="0" xfId="261" applyFont="1" applyFill="1" applyBorder="1"/>
    <xf numFmtId="3" fontId="80" fillId="59" borderId="0" xfId="429" applyNumberFormat="1" applyFont="1" applyFill="1" applyBorder="1" applyAlignment="1">
      <alignment horizontal="center"/>
    </xf>
    <xf numFmtId="3" fontId="80" fillId="59" borderId="0" xfId="178" applyNumberFormat="1" applyFont="1" applyFill="1" applyBorder="1" applyAlignment="1" applyProtection="1">
      <alignment horizontal="center"/>
      <protection locked="0"/>
    </xf>
    <xf numFmtId="170" fontId="83" fillId="59" borderId="0" xfId="0" applyNumberFormat="1" applyFont="1" applyFill="1" applyBorder="1" applyAlignment="1">
      <alignment horizontal="center"/>
    </xf>
    <xf numFmtId="37" fontId="80" fillId="0" borderId="0" xfId="185" applyNumberFormat="1" applyFont="1" applyFill="1" applyBorder="1" applyAlignment="1" applyProtection="1">
      <alignment horizontal="center"/>
    </xf>
    <xf numFmtId="3" fontId="80" fillId="0" borderId="0" xfId="178" applyNumberFormat="1" applyFont="1" applyFill="1" applyBorder="1" applyAlignment="1" applyProtection="1">
      <alignment horizontal="center"/>
      <protection locked="0"/>
    </xf>
    <xf numFmtId="3" fontId="80" fillId="0" borderId="0" xfId="429" applyNumberFormat="1" applyFont="1" applyFill="1" applyBorder="1" applyAlignment="1">
      <alignment horizontal="center"/>
    </xf>
    <xf numFmtId="165" fontId="80" fillId="60" borderId="0" xfId="429" applyNumberFormat="1" applyFont="1" applyFill="1" applyBorder="1" applyAlignment="1">
      <alignment horizontal="center"/>
    </xf>
    <xf numFmtId="3" fontId="80" fillId="60" borderId="0" xfId="178" applyNumberFormat="1" applyFont="1" applyFill="1" applyBorder="1" applyAlignment="1" applyProtection="1">
      <alignment horizontal="center"/>
      <protection locked="0"/>
    </xf>
    <xf numFmtId="170" fontId="83" fillId="60" borderId="0" xfId="0" applyNumberFormat="1" applyFont="1" applyFill="1" applyBorder="1" applyAlignment="1">
      <alignment horizontal="center"/>
    </xf>
    <xf numFmtId="3" fontId="85" fillId="60" borderId="0" xfId="429" applyNumberFormat="1" applyFont="1" applyFill="1" applyBorder="1" applyAlignment="1">
      <alignment horizontal="center"/>
    </xf>
    <xf numFmtId="3" fontId="80" fillId="0" borderId="0" xfId="0" applyNumberFormat="1" applyFont="1" applyFill="1" applyBorder="1"/>
    <xf numFmtId="3" fontId="80" fillId="60" borderId="0" xfId="429" applyNumberFormat="1" applyFont="1" applyFill="1" applyBorder="1" applyAlignment="1">
      <alignment horizontal="center"/>
    </xf>
    <xf numFmtId="170" fontId="83" fillId="60" borderId="0" xfId="261" applyNumberFormat="1" applyFont="1" applyFill="1" applyBorder="1" applyAlignment="1">
      <alignment horizontal="center"/>
    </xf>
    <xf numFmtId="3" fontId="80" fillId="60" borderId="0" xfId="261" applyNumberFormat="1" applyFont="1" applyFill="1" applyBorder="1" applyAlignment="1" applyProtection="1">
      <alignment horizontal="center"/>
      <protection locked="0"/>
    </xf>
    <xf numFmtId="165" fontId="80" fillId="0" borderId="0" xfId="427" applyNumberFormat="1" applyFont="1" applyFill="1" applyBorder="1" applyAlignment="1" applyProtection="1">
      <alignment horizontal="center"/>
      <protection locked="0"/>
    </xf>
    <xf numFmtId="170" fontId="83" fillId="0" borderId="0" xfId="427" applyNumberFormat="1" applyFont="1" applyFill="1" applyBorder="1" applyAlignment="1">
      <alignment horizontal="center"/>
    </xf>
    <xf numFmtId="165" fontId="85" fillId="0" borderId="0" xfId="429" applyNumberFormat="1" applyFont="1" applyFill="1" applyBorder="1" applyAlignment="1">
      <alignment horizontal="center"/>
    </xf>
    <xf numFmtId="0" fontId="80" fillId="61" borderId="0" xfId="427" applyFont="1" applyFill="1" applyBorder="1" applyAlignment="1">
      <alignment horizontal="left"/>
    </xf>
    <xf numFmtId="0" fontId="80" fillId="61" borderId="0" xfId="427" applyFont="1" applyFill="1" applyBorder="1" applyAlignment="1">
      <alignment horizontal="centerContinuous"/>
    </xf>
    <xf numFmtId="3" fontId="83" fillId="59" borderId="0" xfId="0" applyNumberFormat="1" applyFont="1" applyFill="1" applyBorder="1" applyAlignment="1">
      <alignment horizontal="centerContinuous"/>
    </xf>
    <xf numFmtId="3" fontId="83" fillId="59" borderId="0" xfId="178" applyNumberFormat="1" applyFont="1" applyFill="1" applyBorder="1" applyAlignment="1">
      <alignment horizontal="center"/>
    </xf>
    <xf numFmtId="3" fontId="83" fillId="0" borderId="0" xfId="0" applyNumberFormat="1" applyFont="1" applyFill="1" applyBorder="1" applyAlignment="1">
      <alignment horizontal="centerContinuous"/>
    </xf>
    <xf numFmtId="3" fontId="83" fillId="0" borderId="0" xfId="178" applyNumberFormat="1" applyFont="1" applyFill="1" applyBorder="1" applyAlignment="1">
      <alignment horizontal="center"/>
    </xf>
    <xf numFmtId="3" fontId="83" fillId="60" borderId="0" xfId="0" applyNumberFormat="1" applyFont="1" applyFill="1" applyBorder="1" applyAlignment="1">
      <alignment horizontal="centerContinuous"/>
    </xf>
    <xf numFmtId="3" fontId="83" fillId="60" borderId="0" xfId="178" applyNumberFormat="1" applyFont="1" applyFill="1" applyBorder="1" applyAlignment="1">
      <alignment horizontal="center"/>
    </xf>
    <xf numFmtId="165" fontId="80" fillId="60" borderId="0" xfId="261" applyNumberFormat="1" applyFont="1" applyFill="1" applyBorder="1" applyAlignment="1">
      <alignment horizontal="center"/>
    </xf>
    <xf numFmtId="0" fontId="80" fillId="60" borderId="0" xfId="261" applyFont="1" applyFill="1" applyBorder="1"/>
    <xf numFmtId="165" fontId="80" fillId="60" borderId="0" xfId="261" applyNumberFormat="1" applyFont="1" applyFill="1" applyBorder="1" applyAlignment="1">
      <alignment horizontal="centerContinuous"/>
    </xf>
    <xf numFmtId="165" fontId="80" fillId="0" borderId="0" xfId="261" applyNumberFormat="1" applyFont="1" applyFill="1" applyBorder="1" applyAlignment="1">
      <alignment horizontal="center"/>
    </xf>
    <xf numFmtId="165" fontId="80" fillId="0" borderId="0" xfId="261" applyNumberFormat="1" applyFont="1" applyFill="1" applyBorder="1" applyAlignment="1">
      <alignment horizontal="centerContinuous"/>
    </xf>
    <xf numFmtId="0" fontId="80" fillId="61" borderId="0" xfId="427" applyFont="1" applyFill="1" applyBorder="1" applyAlignment="1">
      <alignment horizontal="centerContinuous" wrapText="1"/>
    </xf>
    <xf numFmtId="165" fontId="80" fillId="59" borderId="0" xfId="261" applyNumberFormat="1" applyFont="1" applyFill="1" applyBorder="1" applyAlignment="1">
      <alignment horizontal="center"/>
    </xf>
    <xf numFmtId="3" fontId="80" fillId="59" borderId="0" xfId="261" applyNumberFormat="1" applyFont="1" applyFill="1" applyBorder="1" applyAlignment="1">
      <alignment horizontal="center"/>
    </xf>
    <xf numFmtId="2" fontId="80" fillId="59" borderId="0" xfId="261" applyNumberFormat="1" applyFont="1" applyFill="1" applyBorder="1" applyAlignment="1">
      <alignment horizontal="center"/>
    </xf>
    <xf numFmtId="2" fontId="80" fillId="59" borderId="0" xfId="428" applyNumberFormat="1" applyFont="1" applyFill="1" applyBorder="1" applyAlignment="1">
      <alignment horizontal="center"/>
    </xf>
    <xf numFmtId="3" fontId="80" fillId="0" borderId="0" xfId="261" applyNumberFormat="1" applyFont="1" applyFill="1" applyBorder="1" applyAlignment="1">
      <alignment horizontal="center"/>
    </xf>
    <xf numFmtId="2" fontId="80" fillId="0" borderId="0" xfId="261" applyNumberFormat="1" applyFont="1" applyFill="1" applyBorder="1" applyAlignment="1">
      <alignment horizontal="center"/>
    </xf>
    <xf numFmtId="2" fontId="80" fillId="0" borderId="0" xfId="428" applyNumberFormat="1" applyFont="1" applyFill="1" applyBorder="1" applyAlignment="1">
      <alignment horizontal="center"/>
    </xf>
    <xf numFmtId="3" fontId="80" fillId="60" borderId="0" xfId="261" applyNumberFormat="1" applyFont="1" applyFill="1" applyBorder="1" applyAlignment="1">
      <alignment horizontal="center"/>
    </xf>
    <xf numFmtId="2" fontId="80" fillId="60" borderId="0" xfId="261" applyNumberFormat="1" applyFont="1" applyFill="1" applyBorder="1" applyAlignment="1">
      <alignment horizontal="center"/>
    </xf>
    <xf numFmtId="2" fontId="80" fillId="60" borderId="0" xfId="428" applyNumberFormat="1" applyFont="1" applyFill="1" applyBorder="1" applyAlignment="1">
      <alignment horizontal="center"/>
    </xf>
    <xf numFmtId="3" fontId="82" fillId="59" borderId="0" xfId="0" applyNumberFormat="1" applyFont="1" applyFill="1" applyBorder="1" applyAlignment="1">
      <alignment horizontal="center"/>
    </xf>
    <xf numFmtId="3" fontId="82" fillId="0" borderId="0" xfId="0" applyNumberFormat="1" applyFont="1" applyFill="1" applyBorder="1" applyAlignment="1">
      <alignment horizontal="center"/>
    </xf>
    <xf numFmtId="3" fontId="80" fillId="0" borderId="0" xfId="0" applyNumberFormat="1" applyFont="1" applyFill="1" applyBorder="1" applyAlignment="1">
      <alignment horizontal="centerContinuous"/>
    </xf>
    <xf numFmtId="170" fontId="80" fillId="0" borderId="0" xfId="0" applyNumberFormat="1" applyFont="1" applyFill="1" applyBorder="1" applyAlignment="1">
      <alignment horizontal="center"/>
    </xf>
    <xf numFmtId="0" fontId="81" fillId="0" borderId="0" xfId="0" applyFont="1" applyFill="1" applyBorder="1" applyAlignment="1">
      <alignment horizontal="left"/>
    </xf>
    <xf numFmtId="0" fontId="82" fillId="0" borderId="0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82" fillId="0" borderId="0" xfId="0" applyFont="1" applyFill="1" applyBorder="1" applyAlignment="1">
      <alignment vertical="center"/>
    </xf>
    <xf numFmtId="0" fontId="82" fillId="61" borderId="0" xfId="0" applyFont="1" applyFill="1" applyBorder="1" applyAlignment="1">
      <alignment vertical="center"/>
    </xf>
    <xf numFmtId="0" fontId="80" fillId="60" borderId="0" xfId="0" applyFont="1" applyFill="1" applyBorder="1" applyAlignment="1">
      <alignment horizontal="centerContinuous" vertical="center"/>
    </xf>
    <xf numFmtId="0" fontId="80" fillId="61" borderId="0" xfId="0" quotePrefix="1" applyFont="1" applyFill="1" applyBorder="1" applyAlignment="1">
      <alignment horizontal="centerContinuous" vertical="center"/>
    </xf>
    <xf numFmtId="0" fontId="80" fillId="61" borderId="0" xfId="0" applyFont="1" applyFill="1" applyBorder="1" applyAlignment="1">
      <alignment horizontal="centerContinuous" vertical="center"/>
    </xf>
    <xf numFmtId="0" fontId="80" fillId="60" borderId="0" xfId="427" applyFont="1" applyFill="1" applyBorder="1" applyAlignment="1">
      <alignment horizontal="centerContinuous"/>
    </xf>
    <xf numFmtId="0" fontId="80" fillId="61" borderId="0" xfId="427" applyFont="1" applyFill="1" applyBorder="1" applyAlignment="1">
      <alignment vertical="center"/>
    </xf>
    <xf numFmtId="0" fontId="80" fillId="60" borderId="0" xfId="427" applyFont="1" applyFill="1" applyBorder="1" applyAlignment="1">
      <alignment horizontal="centerContinuous" vertical="center"/>
    </xf>
    <xf numFmtId="0" fontId="80" fillId="61" borderId="0" xfId="427" applyFont="1" applyFill="1" applyBorder="1" applyAlignment="1">
      <alignment horizontal="centerContinuous" vertical="center"/>
    </xf>
    <xf numFmtId="0" fontId="80" fillId="0" borderId="0" xfId="427" applyFont="1" applyFill="1" applyBorder="1" applyAlignment="1">
      <alignment vertical="center"/>
    </xf>
    <xf numFmtId="0" fontId="7" fillId="0" borderId="0" xfId="427" applyFont="1" applyFill="1" applyAlignment="1">
      <alignment vertical="center"/>
    </xf>
    <xf numFmtId="0" fontId="80" fillId="61" borderId="0" xfId="427" applyFont="1" applyFill="1" applyBorder="1" applyAlignment="1">
      <alignment horizontal="left" vertical="center"/>
    </xf>
    <xf numFmtId="0" fontId="80" fillId="61" borderId="0" xfId="426" applyFont="1" applyFill="1" applyBorder="1" applyAlignment="1">
      <alignment horizontal="center" wrapText="1"/>
    </xf>
    <xf numFmtId="0" fontId="80" fillId="61" borderId="0" xfId="0" applyFont="1" applyFill="1" applyBorder="1" applyAlignment="1">
      <alignment horizontal="center" wrapText="1"/>
    </xf>
    <xf numFmtId="0" fontId="80" fillId="60" borderId="0" xfId="427" applyFont="1" applyFill="1" applyBorder="1" applyAlignment="1">
      <alignment wrapText="1"/>
    </xf>
    <xf numFmtId="0" fontId="80" fillId="60" borderId="0" xfId="427" applyFont="1" applyFill="1" applyBorder="1" applyAlignment="1"/>
    <xf numFmtId="0" fontId="80" fillId="61" borderId="0" xfId="0" quotePrefix="1" applyFont="1" applyFill="1" applyBorder="1" applyAlignment="1">
      <alignment wrapText="1"/>
    </xf>
    <xf numFmtId="0" fontId="77" fillId="0" borderId="0" xfId="0" applyFont="1" applyBorder="1" applyAlignment="1">
      <alignment vertical="center"/>
    </xf>
    <xf numFmtId="3" fontId="83" fillId="62" borderId="0" xfId="0" applyNumberFormat="1" applyFont="1" applyFill="1" applyBorder="1" applyAlignment="1">
      <alignment horizontal="centerContinuous"/>
    </xf>
    <xf numFmtId="3" fontId="80" fillId="62" borderId="0" xfId="0" applyNumberFormat="1" applyFont="1" applyFill="1" applyBorder="1" applyAlignment="1" applyProtection="1">
      <alignment horizontal="center"/>
      <protection locked="0"/>
    </xf>
    <xf numFmtId="0" fontId="82" fillId="0" borderId="0" xfId="0" applyFont="1" applyFill="1" applyBorder="1" applyProtection="1">
      <protection locked="0"/>
    </xf>
    <xf numFmtId="0" fontId="80" fillId="62" borderId="0" xfId="0" applyFont="1" applyFill="1" applyBorder="1" applyAlignment="1">
      <alignment horizontal="left"/>
    </xf>
    <xf numFmtId="3" fontId="80" fillId="62" borderId="0" xfId="178" applyNumberFormat="1" applyFont="1" applyFill="1" applyBorder="1" applyAlignment="1" applyProtection="1">
      <alignment horizontal="center"/>
      <protection locked="0"/>
    </xf>
    <xf numFmtId="170" fontId="83" fillId="62" borderId="0" xfId="0" applyNumberFormat="1" applyFont="1" applyFill="1" applyBorder="1" applyAlignment="1">
      <alignment horizontal="center"/>
    </xf>
    <xf numFmtId="3" fontId="80" fillId="62" borderId="0" xfId="429" applyNumberFormat="1" applyFont="1" applyFill="1" applyBorder="1" applyAlignment="1">
      <alignment horizontal="center"/>
    </xf>
    <xf numFmtId="165" fontId="80" fillId="62" borderId="0" xfId="261" applyNumberFormat="1" applyFont="1" applyFill="1" applyBorder="1" applyAlignment="1">
      <alignment horizontal="center"/>
    </xf>
    <xf numFmtId="3" fontId="80" fillId="62" borderId="0" xfId="261" applyNumberFormat="1" applyFont="1" applyFill="1" applyBorder="1" applyAlignment="1">
      <alignment horizontal="center"/>
    </xf>
    <xf numFmtId="2" fontId="80" fillId="62" borderId="0" xfId="261" applyNumberFormat="1" applyFont="1" applyFill="1" applyBorder="1" applyAlignment="1">
      <alignment horizontal="center"/>
    </xf>
    <xf numFmtId="2" fontId="80" fillId="62" borderId="0" xfId="428" applyNumberFormat="1" applyFont="1" applyFill="1" applyBorder="1" applyAlignment="1">
      <alignment horizontal="center"/>
    </xf>
    <xf numFmtId="3" fontId="83" fillId="62" borderId="0" xfId="178" applyNumberFormat="1" applyFont="1" applyFill="1" applyBorder="1" applyAlignment="1">
      <alignment horizontal="center"/>
    </xf>
    <xf numFmtId="0" fontId="7" fillId="0" borderId="0" xfId="426" applyFont="1" applyFill="1" applyAlignment="1">
      <alignment horizontal="center"/>
    </xf>
    <xf numFmtId="0" fontId="12" fillId="0" borderId="0" xfId="0" applyFont="1" applyFill="1"/>
    <xf numFmtId="3" fontId="82" fillId="0" borderId="0" xfId="0" applyNumberFormat="1" applyFont="1" applyFill="1" applyBorder="1" applyAlignment="1" applyProtection="1">
      <alignment horizontal="center"/>
      <protection locked="0"/>
    </xf>
    <xf numFmtId="3" fontId="82" fillId="60" borderId="0" xfId="0" applyNumberFormat="1" applyFont="1" applyFill="1" applyBorder="1" applyAlignment="1" applyProtection="1">
      <alignment horizontal="center"/>
      <protection locked="0"/>
    </xf>
    <xf numFmtId="3" fontId="82" fillId="59" borderId="0" xfId="0" applyNumberFormat="1" applyFont="1" applyFill="1" applyBorder="1" applyAlignment="1" applyProtection="1">
      <alignment horizontal="center"/>
      <protection locked="0"/>
    </xf>
  </cellXfs>
  <cellStyles count="448">
    <cellStyle name="_ColumnTitles" xfId="1"/>
    <cellStyle name="_ColumnTitles 2" xfId="2"/>
    <cellStyle name="_DateRange" xfId="3"/>
    <cellStyle name="_DateRange 2" xfId="4"/>
    <cellStyle name="_Hidden" xfId="5"/>
    <cellStyle name="_Normal" xfId="6"/>
    <cellStyle name="_Percentage" xfId="7"/>
    <cellStyle name="_PercentageBold" xfId="8"/>
    <cellStyle name="_SeriesAttributes" xfId="9"/>
    <cellStyle name="_SeriesAttributes 2" xfId="10"/>
    <cellStyle name="_SeriesData" xfId="11"/>
    <cellStyle name="_SeriesData 2" xfId="12"/>
    <cellStyle name="_SeriesDataNA" xfId="13"/>
    <cellStyle name="_SeriesDataStatistics" xfId="14"/>
    <cellStyle name="20% - Accent1" xfId="393" builtinId="30" customBuiltin="1"/>
    <cellStyle name="20% - Accent1 2" xfId="15"/>
    <cellStyle name="20% - Accent1 2 2" xfId="16"/>
    <cellStyle name="20% - Accent1 2 3" xfId="17"/>
    <cellStyle name="20% - Accent1 3" xfId="18"/>
    <cellStyle name="20% - Accent1 4" xfId="19"/>
    <cellStyle name="20% - Accent1 5" xfId="20"/>
    <cellStyle name="20% - Accent1 6" xfId="21"/>
    <cellStyle name="20% - Accent1 7" xfId="22"/>
    <cellStyle name="20% - Accent2" xfId="397" builtinId="34" customBuiltin="1"/>
    <cellStyle name="20% - Accent2 2" xfId="23"/>
    <cellStyle name="20% - Accent2 2 2" xfId="24"/>
    <cellStyle name="20% - Accent2 2 3" xfId="25"/>
    <cellStyle name="20% - Accent2 3" xfId="26"/>
    <cellStyle name="20% - Accent2 4" xfId="27"/>
    <cellStyle name="20% - Accent2 5" xfId="28"/>
    <cellStyle name="20% - Accent2 6" xfId="29"/>
    <cellStyle name="20% - Accent2 7" xfId="30"/>
    <cellStyle name="20% - Accent3" xfId="401" builtinId="38" customBuiltin="1"/>
    <cellStyle name="20% - Accent3 2" xfId="31"/>
    <cellStyle name="20% - Accent3 2 2" xfId="32"/>
    <cellStyle name="20% - Accent3 2 3" xfId="33"/>
    <cellStyle name="20% - Accent3 3" xfId="34"/>
    <cellStyle name="20% - Accent3 4" xfId="35"/>
    <cellStyle name="20% - Accent3 5" xfId="36"/>
    <cellStyle name="20% - Accent3 6" xfId="37"/>
    <cellStyle name="20% - Accent3 7" xfId="38"/>
    <cellStyle name="20% - Accent4" xfId="405" builtinId="42" customBuiltin="1"/>
    <cellStyle name="20% - Accent4 2" xfId="39"/>
    <cellStyle name="20% - Accent4 2 2" xfId="40"/>
    <cellStyle name="20% - Accent4 2 3" xfId="41"/>
    <cellStyle name="20% - Accent4 3" xfId="42"/>
    <cellStyle name="20% - Accent4 4" xfId="43"/>
    <cellStyle name="20% - Accent4 5" xfId="44"/>
    <cellStyle name="20% - Accent4 6" xfId="45"/>
    <cellStyle name="20% - Accent4 7" xfId="46"/>
    <cellStyle name="20% - Accent5" xfId="409" builtinId="46" customBuiltin="1"/>
    <cellStyle name="20% - Accent5 2" xfId="47"/>
    <cellStyle name="20% - Accent5 2 2" xfId="48"/>
    <cellStyle name="20% - Accent5 2 3" xfId="49"/>
    <cellStyle name="20% - Accent5 3" xfId="50"/>
    <cellStyle name="20% - Accent5 4" xfId="51"/>
    <cellStyle name="20% - Accent5 5" xfId="52"/>
    <cellStyle name="20% - Accent5 6" xfId="53"/>
    <cellStyle name="20% - Accent5 7" xfId="54"/>
    <cellStyle name="20% - Accent6" xfId="413" builtinId="50" customBuiltin="1"/>
    <cellStyle name="20% - Accent6 2" xfId="55"/>
    <cellStyle name="20% - Accent6 2 2" xfId="56"/>
    <cellStyle name="20% - Accent6 2 3" xfId="57"/>
    <cellStyle name="20% - Accent6 3" xfId="58"/>
    <cellStyle name="20% - Accent6 4" xfId="59"/>
    <cellStyle name="20% - Accent6 5" xfId="60"/>
    <cellStyle name="20% - Accent6 6" xfId="61"/>
    <cellStyle name="20% - Accent6 7" xfId="62"/>
    <cellStyle name="40% - Accent1" xfId="394" builtinId="31" customBuiltin="1"/>
    <cellStyle name="40% - Accent1 2" xfId="63"/>
    <cellStyle name="40% - Accent1 2 2" xfId="64"/>
    <cellStyle name="40% - Accent1 2 3" xfId="65"/>
    <cellStyle name="40% - Accent1 3" xfId="66"/>
    <cellStyle name="40% - Accent1 4" xfId="67"/>
    <cellStyle name="40% - Accent1 5" xfId="68"/>
    <cellStyle name="40% - Accent1 6" xfId="69"/>
    <cellStyle name="40% - Accent1 7" xfId="70"/>
    <cellStyle name="40% - Accent2" xfId="398" builtinId="35" customBuiltin="1"/>
    <cellStyle name="40% - Accent2 2" xfId="71"/>
    <cellStyle name="40% - Accent2 2 2" xfId="72"/>
    <cellStyle name="40% - Accent2 2 3" xfId="73"/>
    <cellStyle name="40% - Accent2 3" xfId="74"/>
    <cellStyle name="40% - Accent2 4" xfId="75"/>
    <cellStyle name="40% - Accent2 5" xfId="76"/>
    <cellStyle name="40% - Accent2 6" xfId="77"/>
    <cellStyle name="40% - Accent2 7" xfId="78"/>
    <cellStyle name="40% - Accent3" xfId="402" builtinId="39" customBuiltin="1"/>
    <cellStyle name="40% - Accent3 2" xfId="79"/>
    <cellStyle name="40% - Accent3 2 2" xfId="80"/>
    <cellStyle name="40% - Accent3 2 3" xfId="81"/>
    <cellStyle name="40% - Accent3 3" xfId="82"/>
    <cellStyle name="40% - Accent3 4" xfId="83"/>
    <cellStyle name="40% - Accent3 5" xfId="84"/>
    <cellStyle name="40% - Accent3 6" xfId="85"/>
    <cellStyle name="40% - Accent3 7" xfId="86"/>
    <cellStyle name="40% - Accent4" xfId="406" builtinId="43" customBuiltin="1"/>
    <cellStyle name="40% - Accent4 2" xfId="87"/>
    <cellStyle name="40% - Accent4 2 2" xfId="88"/>
    <cellStyle name="40% - Accent4 2 3" xfId="89"/>
    <cellStyle name="40% - Accent4 3" xfId="90"/>
    <cellStyle name="40% - Accent4 4" xfId="91"/>
    <cellStyle name="40% - Accent4 5" xfId="92"/>
    <cellStyle name="40% - Accent4 6" xfId="93"/>
    <cellStyle name="40% - Accent4 7" xfId="94"/>
    <cellStyle name="40% - Accent5" xfId="410" builtinId="47" customBuiltin="1"/>
    <cellStyle name="40% - Accent5 2" xfId="95"/>
    <cellStyle name="40% - Accent5 2 2" xfId="96"/>
    <cellStyle name="40% - Accent5 2 3" xfId="97"/>
    <cellStyle name="40% - Accent5 3" xfId="98"/>
    <cellStyle name="40% - Accent5 4" xfId="99"/>
    <cellStyle name="40% - Accent5 5" xfId="100"/>
    <cellStyle name="40% - Accent5 6" xfId="101"/>
    <cellStyle name="40% - Accent5 7" xfId="102"/>
    <cellStyle name="40% - Accent6" xfId="414" builtinId="51" customBuiltin="1"/>
    <cellStyle name="40% - Accent6 2" xfId="103"/>
    <cellStyle name="40% - Accent6 2 2" xfId="104"/>
    <cellStyle name="40% - Accent6 2 3" xfId="105"/>
    <cellStyle name="40% - Accent6 3" xfId="106"/>
    <cellStyle name="40% - Accent6 4" xfId="107"/>
    <cellStyle name="40% - Accent6 5" xfId="108"/>
    <cellStyle name="40% - Accent6 6" xfId="109"/>
    <cellStyle name="40% - Accent6 7" xfId="110"/>
    <cellStyle name="60% - Accent1" xfId="395" builtinId="32" customBuiltin="1"/>
    <cellStyle name="60% - Accent1 2" xfId="111"/>
    <cellStyle name="60% - Accent1 2 2" xfId="112"/>
    <cellStyle name="60% - Accent1 2 3" xfId="113"/>
    <cellStyle name="60% - Accent1 3" xfId="114"/>
    <cellStyle name="60% - Accent2" xfId="399" builtinId="36" customBuiltin="1"/>
    <cellStyle name="60% - Accent2 2" xfId="115"/>
    <cellStyle name="60% - Accent2 2 2" xfId="116"/>
    <cellStyle name="60% - Accent2 2 3" xfId="117"/>
    <cellStyle name="60% - Accent2 3" xfId="118"/>
    <cellStyle name="60% - Accent3" xfId="403" builtinId="40" customBuiltin="1"/>
    <cellStyle name="60% - Accent3 2" xfId="119"/>
    <cellStyle name="60% - Accent3 2 2" xfId="120"/>
    <cellStyle name="60% - Accent3 2 3" xfId="121"/>
    <cellStyle name="60% - Accent3 3" xfId="122"/>
    <cellStyle name="60% - Accent4" xfId="407" builtinId="44" customBuiltin="1"/>
    <cellStyle name="60% - Accent4 2" xfId="123"/>
    <cellStyle name="60% - Accent4 2 2" xfId="124"/>
    <cellStyle name="60% - Accent4 2 3" xfId="125"/>
    <cellStyle name="60% - Accent4 3" xfId="126"/>
    <cellStyle name="60% - Accent5" xfId="411" builtinId="48" customBuiltin="1"/>
    <cellStyle name="60% - Accent5 2" xfId="127"/>
    <cellStyle name="60% - Accent5 2 2" xfId="128"/>
    <cellStyle name="60% - Accent5 2 3" xfId="129"/>
    <cellStyle name="60% - Accent5 3" xfId="130"/>
    <cellStyle name="60% - Accent6" xfId="415" builtinId="52" customBuiltin="1"/>
    <cellStyle name="60% - Accent6 2" xfId="131"/>
    <cellStyle name="60% - Accent6 2 2" xfId="132"/>
    <cellStyle name="60% - Accent6 2 3" xfId="133"/>
    <cellStyle name="60% - Accent6 3" xfId="134"/>
    <cellStyle name="Accent1" xfId="392" builtinId="29" customBuiltin="1"/>
    <cellStyle name="Accent1 2" xfId="135"/>
    <cellStyle name="Accent1 2 2" xfId="136"/>
    <cellStyle name="Accent1 2 3" xfId="137"/>
    <cellStyle name="Accent1 3" xfId="138"/>
    <cellStyle name="Accent2" xfId="396" builtinId="33" customBuiltin="1"/>
    <cellStyle name="Accent2 2" xfId="139"/>
    <cellStyle name="Accent2 2 2" xfId="140"/>
    <cellStyle name="Accent2 2 3" xfId="141"/>
    <cellStyle name="Accent2 3" xfId="142"/>
    <cellStyle name="Accent3" xfId="400" builtinId="37" customBuiltin="1"/>
    <cellStyle name="Accent3 2" xfId="143"/>
    <cellStyle name="Accent3 2 2" xfId="144"/>
    <cellStyle name="Accent3 2 3" xfId="145"/>
    <cellStyle name="Accent3 3" xfId="146"/>
    <cellStyle name="Accent4" xfId="404" builtinId="41" customBuiltin="1"/>
    <cellStyle name="Accent4 2" xfId="147"/>
    <cellStyle name="Accent4 2 2" xfId="148"/>
    <cellStyle name="Accent4 2 3" xfId="149"/>
    <cellStyle name="Accent4 3" xfId="150"/>
    <cellStyle name="Accent5" xfId="408" builtinId="45" customBuiltin="1"/>
    <cellStyle name="Accent5 2" xfId="151"/>
    <cellStyle name="Accent5 2 2" xfId="152"/>
    <cellStyle name="Accent5 2 3" xfId="153"/>
    <cellStyle name="Accent5 3" xfId="154"/>
    <cellStyle name="Accent6" xfId="412" builtinId="49" customBuiltin="1"/>
    <cellStyle name="Accent6 2" xfId="155"/>
    <cellStyle name="Accent6 2 2" xfId="156"/>
    <cellStyle name="Accent6 2 3" xfId="157"/>
    <cellStyle name="Accent6 3" xfId="158"/>
    <cellStyle name="Bad" xfId="381" builtinId="27" customBuiltin="1"/>
    <cellStyle name="Bad 2" xfId="159"/>
    <cellStyle name="Bad 2 2" xfId="160"/>
    <cellStyle name="Bad 2 3" xfId="161"/>
    <cellStyle name="Bad 3" xfId="162"/>
    <cellStyle name="Calculation" xfId="385" builtinId="22" customBuiltin="1"/>
    <cellStyle name="Calculation 2" xfId="163"/>
    <cellStyle name="Calculation 2 2" xfId="164"/>
    <cellStyle name="Calculation 2 2 2" xfId="165"/>
    <cellStyle name="Calculation 2 3" xfId="166"/>
    <cellStyle name="Calculation 3" xfId="167"/>
    <cellStyle name="Check Cell" xfId="387" builtinId="23" customBuiltin="1"/>
    <cellStyle name="Check Cell 2" xfId="168"/>
    <cellStyle name="Check Cell 2 2" xfId="169"/>
    <cellStyle name="Check Cell 2 3" xfId="170"/>
    <cellStyle name="Check Cell 3" xfId="171"/>
    <cellStyle name="Comma [0] 2" xfId="172"/>
    <cellStyle name="Comma [0] 2 2" xfId="173"/>
    <cellStyle name="Comma [0] 3" xfId="174"/>
    <cellStyle name="Comma 10" xfId="175"/>
    <cellStyle name="Comma 10 2" xfId="434"/>
    <cellStyle name="Comma 11" xfId="176"/>
    <cellStyle name="Comma 11 2" xfId="177"/>
    <cellStyle name="Comma 11 3" xfId="435"/>
    <cellStyle name="Comma 12" xfId="436"/>
    <cellStyle name="Comma 13" xfId="437"/>
    <cellStyle name="Comma 14" xfId="438"/>
    <cellStyle name="Comma 2" xfId="178"/>
    <cellStyle name="Comma 2 2" xfId="179"/>
    <cellStyle name="Comma 2 2 2" xfId="180"/>
    <cellStyle name="Comma 2 3" xfId="181"/>
    <cellStyle name="Comma 2 4" xfId="182"/>
    <cellStyle name="Comma 2 5" xfId="183"/>
    <cellStyle name="Comma 2 6" xfId="184"/>
    <cellStyle name="Comma 3" xfId="185"/>
    <cellStyle name="Comma 3 2" xfId="186"/>
    <cellStyle name="Comma 3 3" xfId="187"/>
    <cellStyle name="Comma 3 4" xfId="188"/>
    <cellStyle name="Comma 4" xfId="189"/>
    <cellStyle name="Comma 4 2" xfId="190"/>
    <cellStyle name="Comma 4 3" xfId="439"/>
    <cellStyle name="Comma 5" xfId="191"/>
    <cellStyle name="Comma 5 2" xfId="192"/>
    <cellStyle name="Comma 5 3" xfId="193"/>
    <cellStyle name="Comma 5 4" xfId="194"/>
    <cellStyle name="Comma 6" xfId="195"/>
    <cellStyle name="Comma 6 2" xfId="418"/>
    <cellStyle name="Comma 6 3" xfId="440"/>
    <cellStyle name="Comma 7" xfId="196"/>
    <cellStyle name="Comma 7 2" xfId="421"/>
    <cellStyle name="Comma 7 2 2" xfId="431"/>
    <cellStyle name="Comma 7 3" xfId="424"/>
    <cellStyle name="Comma 7 4" xfId="441"/>
    <cellStyle name="Comma 8" xfId="197"/>
    <cellStyle name="Comma 8 2" xfId="442"/>
    <cellStyle name="Comma 9" xfId="198"/>
    <cellStyle name="Comma 9 2" xfId="443"/>
    <cellStyle name="Comma0" xfId="199"/>
    <cellStyle name="Currency 2" xfId="200"/>
    <cellStyle name="Currency0" xfId="201"/>
    <cellStyle name="Date" xfId="202"/>
    <cellStyle name="Explanatory Text" xfId="390" builtinId="53" customBuiltin="1"/>
    <cellStyle name="Explanatory Text 2" xfId="203"/>
    <cellStyle name="Explanatory Text 2 2" xfId="204"/>
    <cellStyle name="Explanatory Text 2 3" xfId="205"/>
    <cellStyle name="Explanatory Text 3" xfId="206"/>
    <cellStyle name="Fixed" xfId="207"/>
    <cellStyle name="Followed Hyperlink 2" xfId="208"/>
    <cellStyle name="Good" xfId="380" builtinId="26" customBuiltin="1"/>
    <cellStyle name="Good 2" xfId="209"/>
    <cellStyle name="Good 2 2" xfId="210"/>
    <cellStyle name="Good 2 3" xfId="211"/>
    <cellStyle name="Good 3" xfId="212"/>
    <cellStyle name="Heading 1" xfId="376" builtinId="16" customBuiltin="1"/>
    <cellStyle name="Heading 1 2" xfId="213"/>
    <cellStyle name="Heading 1 2 2" xfId="214"/>
    <cellStyle name="Heading 1 2 3" xfId="215"/>
    <cellStyle name="Heading 1 3" xfId="216"/>
    <cellStyle name="Heading 2" xfId="377" builtinId="17" customBuiltin="1"/>
    <cellStyle name="Heading 2 2" xfId="217"/>
    <cellStyle name="Heading 2 2 2" xfId="218"/>
    <cellStyle name="Heading 2 2 3" xfId="219"/>
    <cellStyle name="Heading 2 3" xfId="220"/>
    <cellStyle name="Heading 3" xfId="378" builtinId="18" customBuiltin="1"/>
    <cellStyle name="Heading 3 2" xfId="221"/>
    <cellStyle name="Heading 3 2 2" xfId="222"/>
    <cellStyle name="Heading 3 2 3" xfId="223"/>
    <cellStyle name="Heading 3 3" xfId="224"/>
    <cellStyle name="Heading 4" xfId="379" builtinId="19" customBuiltin="1"/>
    <cellStyle name="Heading 4 2" xfId="225"/>
    <cellStyle name="Heading 4 2 2" xfId="226"/>
    <cellStyle name="Heading 4 2 3" xfId="227"/>
    <cellStyle name="Heading 4 3" xfId="228"/>
    <cellStyle name="Hyperlink 2" xfId="229"/>
    <cellStyle name="Hyperlink 3" xfId="230"/>
    <cellStyle name="Hyperlink 4" xfId="231"/>
    <cellStyle name="Hyperlink 4 2" xfId="232"/>
    <cellStyle name="Hyperlink 5" xfId="233"/>
    <cellStyle name="Input" xfId="383" builtinId="20" customBuiltin="1"/>
    <cellStyle name="Input 2" xfId="234"/>
    <cellStyle name="Input 2 2" xfId="235"/>
    <cellStyle name="Input 2 2 2" xfId="236"/>
    <cellStyle name="Input 2 3" xfId="237"/>
    <cellStyle name="Input 3" xfId="238"/>
    <cellStyle name="Linked Cell" xfId="386" builtinId="24" customBuiltin="1"/>
    <cellStyle name="Linked Cell 2" xfId="239"/>
    <cellStyle name="Linked Cell 2 2" xfId="240"/>
    <cellStyle name="Linked Cell 2 3" xfId="241"/>
    <cellStyle name="Linked Cell 3" xfId="242"/>
    <cellStyle name="Neutral" xfId="382" builtinId="28" customBuiltin="1"/>
    <cellStyle name="Neutral 2" xfId="243"/>
    <cellStyle name="Neutral 2 2" xfId="244"/>
    <cellStyle name="Neutral 2 3" xfId="245"/>
    <cellStyle name="Neutral 3" xfId="246"/>
    <cellStyle name="Normal" xfId="0" builtinId="0"/>
    <cellStyle name="Normal 10" xfId="247"/>
    <cellStyle name="Normal 11" xfId="248"/>
    <cellStyle name="Normal 12" xfId="249"/>
    <cellStyle name="Normal 13" xfId="250"/>
    <cellStyle name="Normal 14" xfId="251"/>
    <cellStyle name="Normal 15" xfId="252"/>
    <cellStyle name="Normal 15 2" xfId="253"/>
    <cellStyle name="Normal 16" xfId="254"/>
    <cellStyle name="Normal 16 2" xfId="255"/>
    <cellStyle name="Normal 16 3" xfId="256"/>
    <cellStyle name="Normal 17" xfId="257"/>
    <cellStyle name="Normal 17 2" xfId="258"/>
    <cellStyle name="Normal 18" xfId="259"/>
    <cellStyle name="Normal 19" xfId="374"/>
    <cellStyle name="Normal 2" xfId="260"/>
    <cellStyle name="Normal 2 2" xfId="261"/>
    <cellStyle name="Normal 2 2 2" xfId="262"/>
    <cellStyle name="Normal 2 2 2 2" xfId="263"/>
    <cellStyle name="Normal 2 3" xfId="264"/>
    <cellStyle name="Normal 2 3 2" xfId="265"/>
    <cellStyle name="Normal 2 4" xfId="266"/>
    <cellStyle name="Normal 2 4 2" xfId="267"/>
    <cellStyle name="Normal 2 4 2 2" xfId="268"/>
    <cellStyle name="Normal 2 4 3" xfId="269"/>
    <cellStyle name="Normal 2 5" xfId="270"/>
    <cellStyle name="Normal 2 5 2" xfId="416"/>
    <cellStyle name="Normal 2 6" xfId="271"/>
    <cellStyle name="Normal 2 7" xfId="444"/>
    <cellStyle name="Normal 20" xfId="433"/>
    <cellStyle name="Normal 3" xfId="272"/>
    <cellStyle name="Normal 3 2" xfId="273"/>
    <cellStyle name="Normal 3 2 2" xfId="274"/>
    <cellStyle name="Normal 3 2 3" xfId="417"/>
    <cellStyle name="Normal 3 3" xfId="275"/>
    <cellStyle name="Normal 3 4" xfId="276"/>
    <cellStyle name="Normal 3 5" xfId="277"/>
    <cellStyle name="Normal 4" xfId="278"/>
    <cellStyle name="Normal 4 2" xfId="279"/>
    <cellStyle name="Normal 4 2 2" xfId="280"/>
    <cellStyle name="Normal 4 2 3" xfId="281"/>
    <cellStyle name="Normal 4 3" xfId="282"/>
    <cellStyle name="Normal 4 4" xfId="283"/>
    <cellStyle name="Normal 4 5" xfId="284"/>
    <cellStyle name="Normal 4 6" xfId="285"/>
    <cellStyle name="Normal 4 7" xfId="445"/>
    <cellStyle name="Normal 5" xfId="286"/>
    <cellStyle name="Normal 5 2" xfId="287"/>
    <cellStyle name="Normal 5 2 2" xfId="288"/>
    <cellStyle name="Normal 5 3" xfId="289"/>
    <cellStyle name="Normal 5 4" xfId="446"/>
    <cellStyle name="Normal 6" xfId="290"/>
    <cellStyle name="Normal 6 2" xfId="291"/>
    <cellStyle name="Normal 6 2 2" xfId="292"/>
    <cellStyle name="Normal 6 3" xfId="293"/>
    <cellStyle name="Normal 6 4" xfId="294"/>
    <cellStyle name="Normal 6 5" xfId="295"/>
    <cellStyle name="Normal 7" xfId="296"/>
    <cellStyle name="Normal 7 2" xfId="297"/>
    <cellStyle name="Normal 8" xfId="298"/>
    <cellStyle name="Normal 8 2" xfId="299"/>
    <cellStyle name="Normal 9" xfId="300"/>
    <cellStyle name="Normal 9 2" xfId="301"/>
    <cellStyle name="Normal 9 3" xfId="420"/>
    <cellStyle name="Normal 9 3 2" xfId="430"/>
    <cellStyle name="Normal 9 4" xfId="423"/>
    <cellStyle name="Normal_Air Carrier 2010" xfId="426"/>
    <cellStyle name="Normal_Econ2010" xfId="302"/>
    <cellStyle name="Normal_Regionals2010" xfId="427"/>
    <cellStyle name="Normal_TABLE 25" xfId="429"/>
    <cellStyle name="Normal_TABLE 26_1" xfId="428"/>
    <cellStyle name="Note" xfId="389" builtinId="10" customBuiltin="1"/>
    <cellStyle name="Note 2" xfId="303"/>
    <cellStyle name="Note 2 2" xfId="304"/>
    <cellStyle name="Note 2 2 2" xfId="305"/>
    <cellStyle name="Note 2 2 2 2" xfId="306"/>
    <cellStyle name="Note 2 3" xfId="307"/>
    <cellStyle name="Note 2 3 2" xfId="308"/>
    <cellStyle name="Note 3" xfId="309"/>
    <cellStyle name="Note 3 2" xfId="310"/>
    <cellStyle name="Note 4" xfId="311"/>
    <cellStyle name="Note 4 2" xfId="312"/>
    <cellStyle name="Note 5" xfId="313"/>
    <cellStyle name="Note 6" xfId="314"/>
    <cellStyle name="Note 7" xfId="315"/>
    <cellStyle name="Note 8" xfId="316"/>
    <cellStyle name="Note 9" xfId="317"/>
    <cellStyle name="Output" xfId="384" builtinId="21" customBuiltin="1"/>
    <cellStyle name="Output 2" xfId="318"/>
    <cellStyle name="Output 2 2" xfId="319"/>
    <cellStyle name="Output 2 2 2" xfId="320"/>
    <cellStyle name="Output 2 3" xfId="321"/>
    <cellStyle name="Output 3" xfId="322"/>
    <cellStyle name="Percent 2" xfId="323"/>
    <cellStyle name="Percent 2 2" xfId="324"/>
    <cellStyle name="Percent 2 2 2" xfId="325"/>
    <cellStyle name="Percent 2 3" xfId="326"/>
    <cellStyle name="Percent 2 4" xfId="327"/>
    <cellStyle name="Percent 2 5" xfId="328"/>
    <cellStyle name="Percent 3" xfId="329"/>
    <cellStyle name="Percent 3 2" xfId="330"/>
    <cellStyle name="Percent 3 3" xfId="331"/>
    <cellStyle name="Percent 4" xfId="332"/>
    <cellStyle name="Percent 4 2" xfId="333"/>
    <cellStyle name="Percent 4 3" xfId="419"/>
    <cellStyle name="Percent 4 4" xfId="447"/>
    <cellStyle name="Percent 5" xfId="334"/>
    <cellStyle name="Percent 5 2" xfId="422"/>
    <cellStyle name="Percent 5 2 2" xfId="432"/>
    <cellStyle name="Percent 5 3" xfId="425"/>
    <cellStyle name="Percent 6" xfId="335"/>
    <cellStyle name="Percent 6 2" xfId="336"/>
    <cellStyle name="Percent 7" xfId="337"/>
    <cellStyle name="Percent 8" xfId="338"/>
    <cellStyle name="Percent 8 2" xfId="339"/>
    <cellStyle name="Style 21" xfId="340"/>
    <cellStyle name="Style 21 2" xfId="341"/>
    <cellStyle name="Style 21 2 2" xfId="342"/>
    <cellStyle name="Style 21 3" xfId="343"/>
    <cellStyle name="Style 22" xfId="344"/>
    <cellStyle name="Style 22 2" xfId="345"/>
    <cellStyle name="Style 22 3" xfId="346"/>
    <cellStyle name="Style 23" xfId="347"/>
    <cellStyle name="Style 23 2" xfId="348"/>
    <cellStyle name="Style 23 2 2" xfId="349"/>
    <cellStyle name="Style 23 2 3" xfId="350"/>
    <cellStyle name="Style 23 3" xfId="351"/>
    <cellStyle name="Style 23 3 2" xfId="352"/>
    <cellStyle name="Style 23 4" xfId="353"/>
    <cellStyle name="Style 24" xfId="354"/>
    <cellStyle name="Style 24 2" xfId="355"/>
    <cellStyle name="Style 24 3" xfId="356"/>
    <cellStyle name="Style 25" xfId="357"/>
    <cellStyle name="Style 25 2" xfId="358"/>
    <cellStyle name="Style 25 3" xfId="359"/>
    <cellStyle name="Style 26" xfId="360"/>
    <cellStyle name="Style 26 2" xfId="361"/>
    <cellStyle name="Style 26 3" xfId="362"/>
    <cellStyle name="Title" xfId="375" builtinId="15" customBuiltin="1"/>
    <cellStyle name="Title 2" xfId="363"/>
    <cellStyle name="Title 2 2" xfId="364"/>
    <cellStyle name="Total" xfId="391" builtinId="25" customBuiltin="1"/>
    <cellStyle name="Total 2" xfId="365"/>
    <cellStyle name="Total 2 2" xfId="366"/>
    <cellStyle name="Total 2 2 2" xfId="367"/>
    <cellStyle name="Total 2 3" xfId="368"/>
    <cellStyle name="Total 3" xfId="369"/>
    <cellStyle name="Warning Text" xfId="388" builtinId="11" customBuiltin="1"/>
    <cellStyle name="Warning Text 2" xfId="370"/>
    <cellStyle name="Warning Text 2 2" xfId="371"/>
    <cellStyle name="Warning Text 2 3" xfId="372"/>
    <cellStyle name="Warning Text 3" xfId="37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C_MINER\International\Intl%202011\111212%202012%20Intl%20forecast%20table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USERDATA\Work\Mid%20Year%20FY06%20OMB%20Trust%20Fund%20Update\FY06%20Midterm%20OMB%20Update%20International%20Market%20Forecas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Terminal%20Area%20Forecast%20Central%20File\International\FAA%20Forecast\Intl%202011\111115%20Intl%20forecast%20with%20INS%20data%20-%20SAS%20inpu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1 TABLE 3"/>
      <sheetName val="2012 TABLE 3"/>
      <sheetName val="2011 TABLE 4"/>
      <sheetName val="2012 TABLE 4"/>
      <sheetName val="2012 Tables 3 4 data"/>
      <sheetName val="2011 TABLE 5"/>
      <sheetName val="2012 TABLE 5"/>
      <sheetName val="2011 TABLE 6"/>
      <sheetName val="2012 TABLE 6 "/>
      <sheetName val="2011 TABLE 7"/>
      <sheetName val="2012 Table 7"/>
      <sheetName val="2011 TABLE 8"/>
      <sheetName val="2012 TABLE 8"/>
      <sheetName val="2012 table 8 data"/>
      <sheetName val="2011 TABLE 9"/>
      <sheetName val="2012 TABLE 9"/>
      <sheetName val="2012 Table 9 system data"/>
      <sheetName val="2012 Table 9 intl data"/>
      <sheetName val="2012 Table 9 data"/>
      <sheetName val="2011 TABLE 10"/>
      <sheetName val="2012 TABLE 10"/>
      <sheetName val="2011 TABLE 11"/>
      <sheetName val="2012 TABLE 11"/>
      <sheetName val="2011 TABLE 12"/>
      <sheetName val="2012 TABLE 12"/>
      <sheetName val="2012 Tables 5 7 10 12 Pax data"/>
      <sheetName val="2011 TABLE 13"/>
      <sheetName val="2012 TABLE 13"/>
      <sheetName val="Intl charts 4 &amp; 5"/>
      <sheetName val="2012 Table 13 LF data"/>
      <sheetName val="2012 Tables 6 10 13 ASMs data"/>
      <sheetName val="2012 Tables 5 6 7 11 13 RPMs"/>
      <sheetName val="2011 TABLE 14"/>
      <sheetName val="2012 TABLE 14"/>
      <sheetName val="2011 TABLE 15"/>
      <sheetName val="2012 TABLE 15"/>
      <sheetName val="2011 TABLE 16"/>
      <sheetName val="2012 TABLE 16"/>
      <sheetName val="Tables 14 15 16 data"/>
      <sheetName val="2011 TABLE 17"/>
      <sheetName val="2012 TABLE 17"/>
      <sheetName val="2011 TABLE 18"/>
      <sheetName val="2012 TABLE 18"/>
      <sheetName val="2011 TABLE 19"/>
      <sheetName val="2012 TABLE 19"/>
      <sheetName val="2011 TABLE 22"/>
      <sheetName val="2012 TABLE 22"/>
      <sheetName val="2011 TABLE 23"/>
      <sheetName val="2012 TABLE 23"/>
      <sheetName val="2011 TABLE 24"/>
      <sheetName val="2012 TABLE 24"/>
      <sheetName val="2012 Tables 23 24 system data"/>
      <sheetName val="2011 TABLE 25"/>
      <sheetName val="2012 TABLE 25"/>
      <sheetName val="Tables 23 24 25 intl data"/>
      <sheetName val="2012 Tables 23 24 25 data"/>
      <sheetName val="2011 U.S. Carrier data"/>
      <sheetName val="2011 PIVOT"/>
      <sheetName val="Intl tables 1 &amp; 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c 02 Econ Assump"/>
      <sheetName val="Pacific Pax"/>
      <sheetName val="Atlantic Pax"/>
      <sheetName val="Latin Pax"/>
      <sheetName val="Canada Pax"/>
      <sheetName val="Total Int Pax"/>
      <sheetName val="Int Traffic History"/>
      <sheetName val="LATGDP"/>
      <sheetName val="US and Canada GDP"/>
      <sheetName val="Pacific GDP Detail"/>
      <sheetName val="European GDP Detail"/>
      <sheetName val="Middle East GDP Detail"/>
      <sheetName val="Africa GDP Detail"/>
      <sheetName val="Latin GDP Detail"/>
      <sheetName val="t100int"/>
      <sheetName val="QTRLY FCST"/>
      <sheetName val="INTPASS"/>
      <sheetName val="Sum Check"/>
    </sheetNames>
    <sheetDataSet>
      <sheetData sheetId="0"/>
      <sheetData sheetId="1"/>
      <sheetData sheetId="2"/>
      <sheetData sheetId="3"/>
      <sheetData sheetId="4"/>
      <sheetData sheetId="5"/>
      <sheetData sheetId="6">
        <row r="4">
          <cell r="A4" t="str">
            <v>FISCAL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 pax data"/>
      <sheetName val="Real GDP"/>
      <sheetName val="Raw GDP data"/>
      <sheetName val="UK"/>
      <sheetName val="Germany"/>
      <sheetName val="France"/>
      <sheetName val="Netherlands"/>
      <sheetName val="Italy"/>
      <sheetName val="Ireland"/>
      <sheetName val="Spain"/>
      <sheetName val="Other Europe"/>
      <sheetName val="Mexico"/>
      <sheetName val="Dominican Rep"/>
      <sheetName val="Bahamas"/>
      <sheetName val="Jamaica"/>
      <sheetName val="Brazil"/>
      <sheetName val="Other LtnAm"/>
      <sheetName val="Japan"/>
      <sheetName val="S Korea"/>
      <sheetName val="Taiwan"/>
      <sheetName val="Hong Kong"/>
      <sheetName val="China"/>
      <sheetName val="India"/>
      <sheetName val="Other Pacific"/>
      <sheetName val="Pacific F41"/>
      <sheetName val="Atlantic F41"/>
      <sheetName val="Latin F41"/>
      <sheetName val="F41 data"/>
      <sheetName val="Exchange rates"/>
      <sheetName val="Transborder"/>
      <sheetName val="Transborder 2010"/>
      <sheetName val="Transborder 2009"/>
      <sheetName val="Transborder 2008"/>
      <sheetName val="Transborder 2007"/>
      <sheetName val="Transborder 2006"/>
      <sheetName val="Transborder 2005"/>
      <sheetName val="Transborder 2004"/>
      <sheetName val="Transborder 2003"/>
      <sheetName val="Transborder 2002"/>
      <sheetName val="Transborder 2001"/>
      <sheetName val="Transborder 2000"/>
      <sheetName val="Yield forecast"/>
      <sheetName val="DB Products yield"/>
      <sheetName val="Original yield data"/>
      <sheetName val="CP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>
        <row r="1">
          <cell r="A1" t="str">
            <v>Source:  Email from Roger Schaufele to K. Lizotte dated 11/10/2011 04:59 PM (email is below).</v>
          </cell>
        </row>
        <row r="2">
          <cell r="A2" t="str">
            <v>Kathy - Attached is a file that contains summarized international Form 41 forecast information for each of the entities.  I have highlighted updated information in bold for each of the entities.  Data updated include FY 2010 asms, rpms, pax, yields and es</v>
          </cell>
        </row>
        <row r="3">
          <cell r="A3">
            <v>0</v>
          </cell>
        </row>
        <row r="4">
          <cell r="A4">
            <v>0</v>
          </cell>
        </row>
        <row r="5">
          <cell r="A5">
            <v>0</v>
          </cell>
        </row>
        <row r="6">
          <cell r="A6">
            <v>0</v>
          </cell>
        </row>
        <row r="7">
          <cell r="A7" t="str">
            <v xml:space="preserve"> </v>
          </cell>
        </row>
        <row r="8">
          <cell r="A8" t="str">
            <v>FY</v>
          </cell>
        </row>
        <row r="9">
          <cell r="A9" t="str">
            <v>1969</v>
          </cell>
        </row>
        <row r="10">
          <cell r="A10" t="str">
            <v>1970</v>
          </cell>
        </row>
        <row r="11">
          <cell r="A11" t="str">
            <v>1971</v>
          </cell>
        </row>
        <row r="12">
          <cell r="A12" t="str">
            <v>1972</v>
          </cell>
        </row>
        <row r="13">
          <cell r="A13" t="str">
            <v>1973</v>
          </cell>
        </row>
        <row r="14">
          <cell r="A14" t="str">
            <v>1974</v>
          </cell>
        </row>
        <row r="15">
          <cell r="A15" t="str">
            <v>1975</v>
          </cell>
        </row>
        <row r="16">
          <cell r="A16" t="str">
            <v>1976</v>
          </cell>
        </row>
        <row r="17">
          <cell r="A17" t="str">
            <v>1977</v>
          </cell>
        </row>
        <row r="18">
          <cell r="A18" t="str">
            <v>1978</v>
          </cell>
        </row>
        <row r="19">
          <cell r="A19" t="str">
            <v>1979</v>
          </cell>
        </row>
        <row r="20">
          <cell r="A20" t="str">
            <v>1980</v>
          </cell>
        </row>
        <row r="21">
          <cell r="A21" t="str">
            <v>1981</v>
          </cell>
        </row>
        <row r="22">
          <cell r="A22" t="str">
            <v>1982</v>
          </cell>
        </row>
        <row r="23">
          <cell r="A23" t="str">
            <v>1983</v>
          </cell>
        </row>
        <row r="24">
          <cell r="A24" t="str">
            <v>1984</v>
          </cell>
        </row>
        <row r="25">
          <cell r="A25" t="str">
            <v>1985</v>
          </cell>
        </row>
        <row r="26">
          <cell r="A26" t="str">
            <v>1986</v>
          </cell>
        </row>
        <row r="27">
          <cell r="A27" t="str">
            <v>1987</v>
          </cell>
        </row>
        <row r="28">
          <cell r="A28" t="str">
            <v>1988</v>
          </cell>
        </row>
        <row r="29">
          <cell r="A29" t="str">
            <v>1989</v>
          </cell>
        </row>
        <row r="30">
          <cell r="A30" t="str">
            <v>1990</v>
          </cell>
        </row>
        <row r="31">
          <cell r="A31" t="str">
            <v>1991</v>
          </cell>
        </row>
        <row r="32">
          <cell r="A32" t="str">
            <v>1992</v>
          </cell>
        </row>
        <row r="33">
          <cell r="A33" t="str">
            <v>1993</v>
          </cell>
        </row>
        <row r="34">
          <cell r="A34" t="str">
            <v>1994</v>
          </cell>
        </row>
        <row r="35">
          <cell r="A35" t="str">
            <v>1995</v>
          </cell>
        </row>
        <row r="36">
          <cell r="A36" t="str">
            <v>1996</v>
          </cell>
        </row>
        <row r="37">
          <cell r="A37" t="str">
            <v>1997</v>
          </cell>
        </row>
        <row r="38">
          <cell r="A38" t="str">
            <v>1998</v>
          </cell>
        </row>
        <row r="39">
          <cell r="A39">
            <v>1999</v>
          </cell>
        </row>
        <row r="40">
          <cell r="A40">
            <v>2000</v>
          </cell>
        </row>
        <row r="41">
          <cell r="A41" t="str">
            <v xml:space="preserve">2001 </v>
          </cell>
        </row>
        <row r="42">
          <cell r="A42" t="str">
            <v>2002</v>
          </cell>
        </row>
        <row r="43">
          <cell r="A43" t="str">
            <v>2003</v>
          </cell>
        </row>
        <row r="44">
          <cell r="A44">
            <v>2004</v>
          </cell>
        </row>
        <row r="45">
          <cell r="A45">
            <v>2005</v>
          </cell>
        </row>
        <row r="46">
          <cell r="A46">
            <v>2006</v>
          </cell>
        </row>
        <row r="47">
          <cell r="A47" t="str">
            <v>2007</v>
          </cell>
        </row>
        <row r="48">
          <cell r="A48">
            <v>2008</v>
          </cell>
        </row>
        <row r="49">
          <cell r="A49" t="str">
            <v>2009</v>
          </cell>
        </row>
        <row r="50">
          <cell r="A50" t="str">
            <v>2010</v>
          </cell>
        </row>
        <row r="51">
          <cell r="A51" t="str">
            <v>2011E</v>
          </cell>
        </row>
        <row r="53">
          <cell r="A53">
            <v>2012</v>
          </cell>
        </row>
        <row r="54">
          <cell r="A54">
            <v>2013</v>
          </cell>
        </row>
        <row r="55">
          <cell r="A55">
            <v>2014</v>
          </cell>
        </row>
        <row r="56">
          <cell r="A56">
            <v>2015</v>
          </cell>
        </row>
        <row r="57">
          <cell r="A57">
            <v>2016</v>
          </cell>
        </row>
        <row r="58">
          <cell r="A58">
            <v>2017</v>
          </cell>
        </row>
        <row r="59">
          <cell r="A59">
            <v>2018</v>
          </cell>
        </row>
        <row r="60">
          <cell r="A60">
            <v>2019</v>
          </cell>
        </row>
        <row r="61">
          <cell r="A61">
            <v>2020</v>
          </cell>
        </row>
        <row r="62">
          <cell r="A62">
            <v>2021</v>
          </cell>
        </row>
        <row r="63">
          <cell r="A63">
            <v>2022</v>
          </cell>
        </row>
        <row r="64">
          <cell r="A64">
            <v>2023</v>
          </cell>
        </row>
        <row r="65">
          <cell r="A65">
            <v>2024</v>
          </cell>
        </row>
        <row r="66">
          <cell r="A66">
            <v>2025</v>
          </cell>
        </row>
        <row r="67">
          <cell r="A67">
            <v>2026</v>
          </cell>
        </row>
        <row r="68">
          <cell r="A68">
            <v>2027</v>
          </cell>
        </row>
        <row r="69">
          <cell r="A69">
            <v>2028</v>
          </cell>
        </row>
        <row r="70">
          <cell r="A70">
            <v>2029</v>
          </cell>
        </row>
        <row r="71">
          <cell r="A71">
            <v>2030</v>
          </cell>
        </row>
        <row r="72">
          <cell r="A72">
            <v>2031</v>
          </cell>
        </row>
        <row r="73">
          <cell r="A73">
            <v>2032</v>
          </cell>
        </row>
        <row r="74">
          <cell r="A74">
            <v>0</v>
          </cell>
        </row>
        <row r="75">
          <cell r="A75">
            <v>0</v>
          </cell>
        </row>
        <row r="76">
          <cell r="A76" t="str">
            <v xml:space="preserve"> </v>
          </cell>
          <cell r="CD76">
            <v>0</v>
          </cell>
          <cell r="CE76">
            <v>0</v>
          </cell>
          <cell r="CF76" t="str">
            <v>LOAD</v>
          </cell>
          <cell r="CG76" t="str">
            <v>ENPLANE-</v>
          </cell>
          <cell r="CH76" t="str">
            <v>TRIP</v>
          </cell>
          <cell r="CI76" t="str">
            <v>MILES</v>
          </cell>
          <cell r="CJ76" t="str">
            <v>SEATS</v>
          </cell>
          <cell r="CK76" t="str">
            <v>PSGR.</v>
          </cell>
          <cell r="CL76" t="str">
            <v>PSGR.</v>
          </cell>
          <cell r="CM76" t="str">
            <v>REAL</v>
          </cell>
          <cell r="CN76" t="str">
            <v>PSGR.</v>
          </cell>
          <cell r="CO76" t="str">
            <v>REAL</v>
          </cell>
          <cell r="CP76" t="str">
            <v>JET</v>
          </cell>
          <cell r="CQ76" t="str">
            <v>REAL</v>
          </cell>
        </row>
        <row r="77">
          <cell r="A77" t="str">
            <v xml:space="preserve"> </v>
          </cell>
          <cell r="CD77" t="str">
            <v>ASM'S</v>
          </cell>
          <cell r="CE77" t="str">
            <v>RPM'S</v>
          </cell>
          <cell r="CF77" t="str">
            <v>FACTOR</v>
          </cell>
          <cell r="CG77" t="str">
            <v>MENTS</v>
          </cell>
          <cell r="CH77" t="str">
            <v>LENGTH</v>
          </cell>
          <cell r="CI77" t="str">
            <v>FLOWN</v>
          </cell>
          <cell r="CJ77" t="str">
            <v>PER/AC</v>
          </cell>
          <cell r="CK77" t="str">
            <v>REVENUES</v>
          </cell>
          <cell r="CL77" t="str">
            <v>YIELD</v>
          </cell>
          <cell r="CM77" t="str">
            <v>YIELD</v>
          </cell>
          <cell r="CN77" t="str">
            <v>RASM</v>
          </cell>
          <cell r="CO77" t="str">
            <v>RASM</v>
          </cell>
          <cell r="CP77" t="str">
            <v>FUEL</v>
          </cell>
          <cell r="CQ77" t="str">
            <v>JET FUEL</v>
          </cell>
        </row>
        <row r="78">
          <cell r="A78" t="str">
            <v>FY</v>
          </cell>
          <cell r="CD78" t="str">
            <v>(%)</v>
          </cell>
          <cell r="CE78" t="str">
            <v>(%)</v>
          </cell>
          <cell r="CF78" t="str">
            <v>(PTS)</v>
          </cell>
          <cell r="CG78" t="str">
            <v>(%)</v>
          </cell>
          <cell r="CH78" t="str">
            <v>(MILES)</v>
          </cell>
          <cell r="CI78" t="str">
            <v>(%)</v>
          </cell>
          <cell r="CJ78" t="str">
            <v>(SEATS)</v>
          </cell>
          <cell r="CK78" t="str">
            <v>(%)</v>
          </cell>
          <cell r="CL78" t="str">
            <v>(%)</v>
          </cell>
          <cell r="CM78" t="str">
            <v>(%)</v>
          </cell>
          <cell r="CN78" t="str">
            <v>(%)</v>
          </cell>
          <cell r="CO78" t="str">
            <v>(%)</v>
          </cell>
          <cell r="CP78" t="str">
            <v>(%)</v>
          </cell>
          <cell r="CQ78" t="str">
            <v>(%)</v>
          </cell>
        </row>
        <row r="79">
          <cell r="A79" t="str">
            <v>1969/70</v>
          </cell>
          <cell r="CD79">
            <v>9.1865510206594827</v>
          </cell>
          <cell r="CE79">
            <v>6.3978611871703617</v>
          </cell>
          <cell r="CF79">
            <v>-1.2979820156422406</v>
          </cell>
          <cell r="CG79">
            <v>-0.64507195033292053</v>
          </cell>
          <cell r="CH79">
            <v>50.637902329605254</v>
          </cell>
          <cell r="CI79">
            <v>5.2357044998385893</v>
          </cell>
          <cell r="CJ79">
            <v>3.9316993835168432</v>
          </cell>
          <cell r="CK79">
            <v>10.777768533893383</v>
          </cell>
          <cell r="CL79">
            <v>4.1165370223167352</v>
          </cell>
          <cell r="CM79">
            <v>-1.7255827149076697</v>
          </cell>
          <cell r="CN79">
            <v>1.4573383794610706</v>
          </cell>
          <cell r="CO79">
            <v>-4.2355701246496569</v>
          </cell>
          <cell r="CP79">
            <v>0</v>
          </cell>
          <cell r="CQ79">
            <v>0</v>
          </cell>
        </row>
        <row r="80">
          <cell r="A80" t="str">
            <v>1970/71</v>
          </cell>
          <cell r="CD80">
            <v>4.0143309886953693</v>
          </cell>
          <cell r="CE80">
            <v>0.68322604154014144</v>
          </cell>
          <cell r="CF80">
            <v>-1.5859755759604681</v>
          </cell>
          <cell r="CG80">
            <v>-1.1742433041417866</v>
          </cell>
          <cell r="CH80">
            <v>14.378267065943533</v>
          </cell>
          <cell r="CI80">
            <v>-4.2091735653998263</v>
          </cell>
          <cell r="CJ80">
            <v>9.328081037699306</v>
          </cell>
          <cell r="CK80">
            <v>4.7348881993258818</v>
          </cell>
          <cell r="CL80">
            <v>4.0241679940947739</v>
          </cell>
          <cell r="CM80">
            <v>-0.68456718503990821</v>
          </cell>
          <cell r="CN80">
            <v>0.69274801249150642</v>
          </cell>
          <cell r="CO80">
            <v>-3.8651878402333861</v>
          </cell>
          <cell r="CP80">
            <v>0</v>
          </cell>
          <cell r="CQ80">
            <v>0</v>
          </cell>
        </row>
        <row r="81">
          <cell r="A81" t="str">
            <v>1971/72</v>
          </cell>
          <cell r="CD81">
            <v>2.8777446462455947</v>
          </cell>
          <cell r="CE81">
            <v>12.035166028289645</v>
          </cell>
          <cell r="CF81">
            <v>4.2669452076073711</v>
          </cell>
          <cell r="CG81">
            <v>9.8034952460422922</v>
          </cell>
          <cell r="CH81">
            <v>15.840029140353522</v>
          </cell>
          <cell r="CI81">
            <v>-0.47415940011735769</v>
          </cell>
          <cell r="CJ81">
            <v>3.9736011857863218</v>
          </cell>
          <cell r="CK81">
            <v>13.563895229563027</v>
          </cell>
          <cell r="CL81">
            <v>1.364508355249261</v>
          </cell>
          <cell r="CM81">
            <v>-1.8948005950802815</v>
          </cell>
          <cell r="CN81">
            <v>10.387232554584802</v>
          </cell>
          <cell r="CO81">
            <v>6.8378038550804821</v>
          </cell>
          <cell r="CP81">
            <v>0</v>
          </cell>
          <cell r="CQ81">
            <v>0</v>
          </cell>
        </row>
        <row r="82">
          <cell r="A82" t="str">
            <v>1972/73</v>
          </cell>
          <cell r="CD82">
            <v>9.1769516963711606</v>
          </cell>
          <cell r="CE82">
            <v>8.2434887946698954</v>
          </cell>
          <cell r="CF82">
            <v>-0.446338477412624</v>
          </cell>
          <cell r="CG82">
            <v>7.0540573807778228</v>
          </cell>
          <cell r="CH82">
            <v>8.8352020011311652</v>
          </cell>
          <cell r="CI82">
            <v>4.330784065799631</v>
          </cell>
          <cell r="CJ82">
            <v>5.6650023567771939</v>
          </cell>
          <cell r="CK82">
            <v>11.761577311697668</v>
          </cell>
          <cell r="CL82">
            <v>3.2501617937512384</v>
          </cell>
          <cell r="CM82">
            <v>-1.6514538503625498</v>
          </cell>
          <cell r="CN82">
            <v>2.3673729438009161</v>
          </cell>
          <cell r="CO82">
            <v>-2.4923338881406409</v>
          </cell>
          <cell r="CP82">
            <v>0</v>
          </cell>
          <cell r="CQ82">
            <v>0</v>
          </cell>
        </row>
        <row r="83">
          <cell r="A83" t="str">
            <v>1973/74</v>
          </cell>
          <cell r="CD83">
            <v>-5.4869062099768939</v>
          </cell>
          <cell r="CE83">
            <v>1.8434583651975034</v>
          </cell>
          <cell r="CF83">
            <v>4.0142335998341068</v>
          </cell>
          <cell r="CG83">
            <v>4.003739289534991</v>
          </cell>
          <cell r="CH83">
            <v>-16.70091006308769</v>
          </cell>
          <cell r="CI83">
            <v>-9.2549409679385306</v>
          </cell>
          <cell r="CJ83">
            <v>5.2993736196662411</v>
          </cell>
          <cell r="CK83">
            <v>14.501693705380436</v>
          </cell>
          <cell r="CL83">
            <v>12.429109874482203</v>
          </cell>
          <cell r="CM83">
            <v>2.1087743366298817</v>
          </cell>
          <cell r="CN83">
            <v>21.1490272022683</v>
          </cell>
          <cell r="CO83">
            <v>10.028254190655339</v>
          </cell>
          <cell r="CP83">
            <v>0</v>
          </cell>
          <cell r="CQ83">
            <v>0</v>
          </cell>
        </row>
        <row r="84">
          <cell r="A84" t="str">
            <v>1974/75</v>
          </cell>
          <cell r="CD84">
            <v>4.2818182746751088</v>
          </cell>
          <cell r="CE84">
            <v>-2.0988498449366344</v>
          </cell>
          <cell r="CF84">
            <v>-3.4124615491714678</v>
          </cell>
          <cell r="CG84">
            <v>-2.8469528519997844</v>
          </cell>
          <cell r="CH84">
            <v>6.0627270867870493</v>
          </cell>
          <cell r="CI84">
            <v>1.2962103914970768</v>
          </cell>
          <cell r="CJ84">
            <v>3.9177903248119037</v>
          </cell>
          <cell r="CK84">
            <v>5.524107651489274</v>
          </cell>
          <cell r="CL84">
            <v>7.7863819621649677</v>
          </cell>
          <cell r="CM84">
            <v>-2.2872704418639977</v>
          </cell>
          <cell r="CN84">
            <v>1.1912808938006725</v>
          </cell>
          <cell r="CO84">
            <v>-8.2659972102219861</v>
          </cell>
          <cell r="CP84">
            <v>0</v>
          </cell>
          <cell r="CQ84">
            <v>0</v>
          </cell>
        </row>
        <row r="85">
          <cell r="A85" t="str">
            <v>1975/76</v>
          </cell>
          <cell r="CD85">
            <v>2.6965257621219596</v>
          </cell>
          <cell r="CE85">
            <v>9.765785765062418</v>
          </cell>
          <cell r="CF85">
            <v>3.6041894234523539</v>
          </cell>
          <cell r="CG85">
            <v>8.5660287744157024</v>
          </cell>
          <cell r="CH85">
            <v>8.7678628843706292</v>
          </cell>
          <cell r="CI85">
            <v>0.4021023699020132</v>
          </cell>
          <cell r="CJ85">
            <v>3.1271432098778007</v>
          </cell>
          <cell r="CK85">
            <v>12.356455246620545</v>
          </cell>
          <cell r="CL85">
            <v>2.3601794161097311</v>
          </cell>
          <cell r="CM85">
            <v>-3.7243791290815009</v>
          </cell>
          <cell r="CN85">
            <v>9.4062865445653685</v>
          </cell>
          <cell r="CO85">
            <v>2.9028888415753684</v>
          </cell>
          <cell r="CP85">
            <v>0</v>
          </cell>
          <cell r="CQ85">
            <v>0</v>
          </cell>
        </row>
        <row r="86">
          <cell r="A86" t="str">
            <v>1976/77</v>
          </cell>
          <cell r="CD86">
            <v>7.7668483064264882</v>
          </cell>
          <cell r="CE86">
            <v>6.6165985899890423</v>
          </cell>
          <cell r="CF86">
            <v>-0.59732074282045033</v>
          </cell>
          <cell r="CG86">
            <v>6.5763450268413015</v>
          </cell>
          <cell r="CH86">
            <v>0.30297790473321129</v>
          </cell>
          <cell r="CI86">
            <v>4.7719064664325517</v>
          </cell>
          <cell r="CJ86">
            <v>4.0010456536980428</v>
          </cell>
          <cell r="CK86">
            <v>13.473864057139151</v>
          </cell>
          <cell r="CL86">
            <v>6.4317053421679926</v>
          </cell>
          <cell r="CM86">
            <v>0.29170055011391582</v>
          </cell>
          <cell r="CN86">
            <v>5.2957062773936192</v>
          </cell>
          <cell r="CO86">
            <v>-0.77876315863981693</v>
          </cell>
          <cell r="CP86">
            <v>0</v>
          </cell>
          <cell r="CQ86">
            <v>0</v>
          </cell>
        </row>
        <row r="87">
          <cell r="A87" t="str">
            <v>1977/78</v>
          </cell>
          <cell r="CD87">
            <v>5.8158195957188186</v>
          </cell>
          <cell r="CE87">
            <v>16.619776847085909</v>
          </cell>
          <cell r="CF87">
            <v>5.6529161249479145</v>
          </cell>
          <cell r="CG87">
            <v>13.928737883173902</v>
          </cell>
          <cell r="CH87">
            <v>18.954753963805501</v>
          </cell>
          <cell r="CI87">
            <v>3.4804830976966405</v>
          </cell>
          <cell r="CJ87">
            <v>3.2490868089913079</v>
          </cell>
          <cell r="CK87">
            <v>17.721229466528566</v>
          </cell>
          <cell r="CL87">
            <v>0.94448184452189388</v>
          </cell>
          <cell r="CM87">
            <v>-5.6946958730351049</v>
          </cell>
          <cell r="CN87">
            <v>11.251068050406566</v>
          </cell>
          <cell r="CO87">
            <v>3.9340201191256918</v>
          </cell>
          <cell r="CP87">
            <v>0</v>
          </cell>
          <cell r="CQ87">
            <v>0</v>
          </cell>
        </row>
        <row r="88">
          <cell r="A88" t="str">
            <v>1978/79</v>
          </cell>
          <cell r="CD88">
            <v>12.669019699681616</v>
          </cell>
          <cell r="CE88">
            <v>16.677860781760458</v>
          </cell>
          <cell r="CF88">
            <v>2.1710819429220081</v>
          </cell>
          <cell r="CG88">
            <v>15.196814339973885</v>
          </cell>
          <cell r="CH88">
            <v>10.560842832574167</v>
          </cell>
          <cell r="CI88">
            <v>10.143739644125249</v>
          </cell>
          <cell r="CJ88">
            <v>3.3752984446695962</v>
          </cell>
          <cell r="CK88">
            <v>20.517382804481766</v>
          </cell>
          <cell r="CL88">
            <v>3.2907031351071314</v>
          </cell>
          <cell r="CM88">
            <v>-6.373709708501762</v>
          </cell>
          <cell r="CN88">
            <v>6.9658572744485614</v>
          </cell>
          <cell r="CO88">
            <v>-3.0424220139461333</v>
          </cell>
          <cell r="CP88">
            <v>0</v>
          </cell>
          <cell r="CQ88">
            <v>0</v>
          </cell>
        </row>
        <row r="89">
          <cell r="A89" t="str">
            <v>1979/80</v>
          </cell>
          <cell r="CD89">
            <v>7.8348938950035585</v>
          </cell>
          <cell r="CE89">
            <v>0.79062682335619971</v>
          </cell>
          <cell r="CF89">
            <v>-4.1278350156046741</v>
          </cell>
          <cell r="CG89">
            <v>-1.5019466662322678</v>
          </cell>
          <cell r="CH89">
            <v>19.364842944372413</v>
          </cell>
          <cell r="CI89">
            <v>4.7305392122338752</v>
          </cell>
          <cell r="CJ89">
            <v>4.463804253456999</v>
          </cell>
          <cell r="CK89">
            <v>24.388761749898215</v>
          </cell>
          <cell r="CL89">
            <v>23.413025268609221</v>
          </cell>
          <cell r="CM89">
            <v>8.6805953771916364</v>
          </cell>
          <cell r="CN89">
            <v>15.351123608479433</v>
          </cell>
          <cell r="CO89">
            <v>1.5810832277383557</v>
          </cell>
          <cell r="CP89">
            <v>0</v>
          </cell>
          <cell r="CQ89">
            <v>0</v>
          </cell>
        </row>
        <row r="90">
          <cell r="A90" t="str">
            <v>1980/81</v>
          </cell>
          <cell r="CD90">
            <v>-2.9658712547987465</v>
          </cell>
          <cell r="CE90">
            <v>-3.5433162642878768</v>
          </cell>
          <cell r="CF90">
            <v>-0.3514736611890541</v>
          </cell>
          <cell r="CG90">
            <v>-5.4517489456710528</v>
          </cell>
          <cell r="CH90">
            <v>17.184393325374003</v>
          </cell>
          <cell r="CI90">
            <v>-4.2556333192196423</v>
          </cell>
          <cell r="CJ90">
            <v>2.0887645599381983</v>
          </cell>
          <cell r="CK90">
            <v>14.178922966016705</v>
          </cell>
          <cell r="CL90">
            <v>18.373262011436033</v>
          </cell>
          <cell r="CM90">
            <v>6.5425947224204251</v>
          </cell>
          <cell r="CN90">
            <v>17.668828939388348</v>
          </cell>
          <cell r="CO90">
            <v>5.9085653307407782</v>
          </cell>
          <cell r="CP90">
            <v>0</v>
          </cell>
          <cell r="CQ90">
            <v>0</v>
          </cell>
        </row>
        <row r="91">
          <cell r="A91" t="str">
            <v>1981/82</v>
          </cell>
          <cell r="CD91">
            <v>2.9146348961609503</v>
          </cell>
          <cell r="CE91">
            <v>3.4382476859497579</v>
          </cell>
          <cell r="CF91">
            <v>0.29870850470184962</v>
          </cell>
          <cell r="CG91">
            <v>2.3145572919399893</v>
          </cell>
          <cell r="CH91">
            <v>9.53891380874677</v>
          </cell>
          <cell r="CI91">
            <v>-1.3783466900540886</v>
          </cell>
          <cell r="CJ91">
            <v>6.8405520031969616</v>
          </cell>
          <cell r="CK91">
            <v>0.82547564176340682</v>
          </cell>
          <cell r="CL91">
            <v>-2.5259245033993682</v>
          </cell>
          <cell r="CM91">
            <v>-9.2714469633609742</v>
          </cell>
          <cell r="CN91">
            <v>-2.02999238787126</v>
          </cell>
          <cell r="CO91">
            <v>-8.8098349601998365</v>
          </cell>
          <cell r="CP91">
            <v>0</v>
          </cell>
          <cell r="CQ91">
            <v>0</v>
          </cell>
        </row>
        <row r="92">
          <cell r="A92" t="str">
            <v>1982/83</v>
          </cell>
          <cell r="CD92">
            <v>4.7912295980385711</v>
          </cell>
          <cell r="CE92">
            <v>7.3823412590244608</v>
          </cell>
          <cell r="CF92">
            <v>1.4590819634255112</v>
          </cell>
          <cell r="CG92">
            <v>6.5510037304374213</v>
          </cell>
          <cell r="CH92">
            <v>6.8509887110567433</v>
          </cell>
          <cell r="CI92">
            <v>2.8622944704133513</v>
          </cell>
          <cell r="CJ92">
            <v>3.0751809476104768</v>
          </cell>
          <cell r="CK92">
            <v>3.5601855560556617</v>
          </cell>
          <cell r="CL92">
            <v>-3.5593894286110817</v>
          </cell>
          <cell r="CM92">
            <v>-6.7808556273447067</v>
          </cell>
          <cell r="CN92">
            <v>-1.1747586574802016</v>
          </cell>
          <cell r="CO92">
            <v>-4.4758801734100189</v>
          </cell>
          <cell r="CP92">
            <v>-8.3416285088592446</v>
          </cell>
          <cell r="CQ92">
            <v>-11.403350576360138</v>
          </cell>
        </row>
        <row r="93">
          <cell r="A93" t="str">
            <v>1983/84</v>
          </cell>
          <cell r="CD93">
            <v>10.072098622495297</v>
          </cell>
          <cell r="CE93">
            <v>7.858645198723524</v>
          </cell>
          <cell r="CF93">
            <v>-1.2159607871692728</v>
          </cell>
          <cell r="CG93">
            <v>7.9366403737909819</v>
          </cell>
          <cell r="CH93">
            <v>-0.63945144868750958</v>
          </cell>
          <cell r="CI93">
            <v>9.9247007537251122</v>
          </cell>
          <cell r="CJ93">
            <v>0.22401335046387771</v>
          </cell>
          <cell r="CK93">
            <v>14.957857022273501</v>
          </cell>
          <cell r="CL93">
            <v>6.5819590172582654</v>
          </cell>
          <cell r="CM93">
            <v>2.3431981330314988</v>
          </cell>
          <cell r="CN93">
            <v>4.4386892417982438</v>
          </cell>
          <cell r="CO93">
            <v>0.2851661236280556</v>
          </cell>
          <cell r="CP93">
            <v>-6.3423110338835853</v>
          </cell>
          <cell r="CQ93">
            <v>-10.067074137856613</v>
          </cell>
        </row>
        <row r="94">
          <cell r="A94" t="str">
            <v>1984/85</v>
          </cell>
          <cell r="CD94">
            <v>6.5236316549629025</v>
          </cell>
          <cell r="CE94">
            <v>11.013310650201213</v>
          </cell>
          <cell r="CF94">
            <v>2.4973158262288138</v>
          </cell>
          <cell r="CG94">
            <v>11.381596551211537</v>
          </cell>
          <cell r="CH94">
            <v>-2.9239265151774134</v>
          </cell>
          <cell r="CI94">
            <v>6.7614290946403477</v>
          </cell>
          <cell r="CJ94">
            <v>-0.37260848474565478</v>
          </cell>
          <cell r="CK94">
            <v>6.2798181997177682</v>
          </cell>
          <cell r="CL94">
            <v>-4.2638963046499168</v>
          </cell>
          <cell r="CM94">
            <v>-7.6667497678435614</v>
          </cell>
          <cell r="CN94">
            <v>-0.22888203439672683</v>
          </cell>
          <cell r="CO94">
            <v>-3.7751564407202398</v>
          </cell>
          <cell r="CP94">
            <v>-5.5078849721706842</v>
          </cell>
          <cell r="CQ94">
            <v>-8.8665219801081445</v>
          </cell>
        </row>
        <row r="95">
          <cell r="A95" t="str">
            <v>1985/86</v>
          </cell>
          <cell r="CD95">
            <v>11.076818795561039</v>
          </cell>
          <cell r="CE95">
            <v>8.1412749706227814</v>
          </cell>
          <cell r="CF95">
            <v>-1.6319181336202533</v>
          </cell>
          <cell r="CG95">
            <v>7.4036675991372869</v>
          </cell>
          <cell r="CH95">
            <v>6.0528867924239194</v>
          </cell>
          <cell r="CI95">
            <v>9.3357365977574602</v>
          </cell>
          <cell r="CJ95">
            <v>2.6579614007061707</v>
          </cell>
          <cell r="CK95">
            <v>0.59229408338399292</v>
          </cell>
          <cell r="CL95">
            <v>-6.9806656979858435</v>
          </cell>
          <cell r="CM95">
            <v>-9.235422029111696</v>
          </cell>
          <cell r="CN95">
            <v>-9.4389854029525484</v>
          </cell>
          <cell r="CO95">
            <v>-11.634152918911145</v>
          </cell>
          <cell r="CP95">
            <v>-20.787826727205793</v>
          </cell>
          <cell r="CQ95">
            <v>-22.707902274179514</v>
          </cell>
        </row>
        <row r="96">
          <cell r="A96" t="str">
            <v>1986/87</v>
          </cell>
          <cell r="CD96">
            <v>7.2887380411312597</v>
          </cell>
          <cell r="CE96">
            <v>11.222778350163987</v>
          </cell>
          <cell r="CF96">
            <v>2.2043774204510527</v>
          </cell>
          <cell r="CG96">
            <v>9.0171495230436882</v>
          </cell>
          <cell r="CH96">
            <v>17.954213925975182</v>
          </cell>
          <cell r="CI96">
            <v>8.1427601510890781</v>
          </cell>
          <cell r="CJ96">
            <v>-1.3391354050739039</v>
          </cell>
          <cell r="CK96">
            <v>10.409922976048946</v>
          </cell>
          <cell r="CL96">
            <v>-0.7308353434185233</v>
          </cell>
          <cell r="CM96">
            <v>-3.4466065297453108</v>
          </cell>
          <cell r="CN96">
            <v>2.9091449782186363</v>
          </cell>
          <cell r="CO96">
            <v>9.3792479703935783E-2</v>
          </cell>
          <cell r="CP96">
            <v>-19.395817195972111</v>
          </cell>
          <cell r="CQ96">
            <v>-21.60095831823179</v>
          </cell>
        </row>
        <row r="97">
          <cell r="A97" t="str">
            <v>1987/88</v>
          </cell>
          <cell r="CD97">
            <v>4.6169781052371572</v>
          </cell>
          <cell r="CE97">
            <v>4.5129536621670185</v>
          </cell>
          <cell r="CF97">
            <v>-6.1968946949157555E-2</v>
          </cell>
          <cell r="CG97">
            <v>0.95300616405291638</v>
          </cell>
          <cell r="CH97">
            <v>31.926553829353566</v>
          </cell>
          <cell r="CI97">
            <v>3.5829861454210299</v>
          </cell>
          <cell r="CJ97">
            <v>1.6793385204108517</v>
          </cell>
          <cell r="CK97">
            <v>13.0439594523859</v>
          </cell>
          <cell r="CL97">
            <v>8.1626300772198679</v>
          </cell>
          <cell r="CM97">
            <v>3.8804866480935063</v>
          </cell>
          <cell r="CN97">
            <v>8.0550800642241747</v>
          </cell>
          <cell r="CO97">
            <v>3.7771945251022121</v>
          </cell>
          <cell r="CP97">
            <v>7.9377282337113053</v>
          </cell>
          <cell r="CQ97">
            <v>3.6644886371812069</v>
          </cell>
        </row>
        <row r="98">
          <cell r="A98" t="str">
            <v>1988/89</v>
          </cell>
          <cell r="CD98">
            <v>1.6874478794800973</v>
          </cell>
          <cell r="CE98">
            <v>3.0669831924549973</v>
          </cell>
          <cell r="CF98">
            <v>0.8446451888924571</v>
          </cell>
          <cell r="CG98">
            <v>0.75975725514061399</v>
          </cell>
          <cell r="CH98">
            <v>21.462563068358918</v>
          </cell>
          <cell r="CI98">
            <v>1.1468554393774699</v>
          </cell>
          <cell r="CJ98">
            <v>0.90811498428237769</v>
          </cell>
          <cell r="CK98">
            <v>8.3706731763575135</v>
          </cell>
          <cell r="CL98">
            <v>5.145867104695423</v>
          </cell>
          <cell r="CM98">
            <v>0.41265861670687354</v>
          </cell>
          <cell r="CN98">
            <v>6.5723208087573814</v>
          </cell>
          <cell r="CO98">
            <v>1.7748995945276125</v>
          </cell>
          <cell r="CP98">
            <v>0.44515669515670098</v>
          </cell>
          <cell r="CQ98">
            <v>-4.0764463058767682</v>
          </cell>
        </row>
        <row r="99">
          <cell r="A99" t="str">
            <v>1989/90</v>
          </cell>
          <cell r="CD99">
            <v>6.3064447647930955</v>
          </cell>
          <cell r="CE99">
            <v>5.842908557111115</v>
          </cell>
          <cell r="CF99">
            <v>-0.2751598881367201</v>
          </cell>
          <cell r="CG99">
            <v>2.7342643203381423</v>
          </cell>
          <cell r="CH99">
            <v>29.011269327307673</v>
          </cell>
          <cell r="CI99">
            <v>5.9264067704035917</v>
          </cell>
          <cell r="CJ99">
            <v>0.61285960719590094</v>
          </cell>
          <cell r="CK99">
            <v>7.2165070884221638</v>
          </cell>
          <cell r="CL99">
            <v>1.2977709607912891</v>
          </cell>
          <cell r="CM99">
            <v>-3.5303056760548568</v>
          </cell>
          <cell r="CN99">
            <v>0.85607446062432313</v>
          </cell>
          <cell r="CO99">
            <v>-3.9509499404933535</v>
          </cell>
          <cell r="CP99">
            <v>19.872363056195731</v>
          </cell>
          <cell r="CQ99">
            <v>14.158980125991194</v>
          </cell>
        </row>
        <row r="100">
          <cell r="A100" t="str">
            <v>1990/91</v>
          </cell>
          <cell r="CD100">
            <v>-0.9361619785519637</v>
          </cell>
          <cell r="CE100">
            <v>-1.6661830588998283</v>
          </cell>
          <cell r="CF100">
            <v>-0.46300265129455198</v>
          </cell>
          <cell r="CG100">
            <v>-3.1384196094827344</v>
          </cell>
          <cell r="CH100">
            <v>15.013554286012891</v>
          </cell>
          <cell r="CI100">
            <v>-0.74291696466856072</v>
          </cell>
          <cell r="CJ100">
            <v>-0.33376467063075665</v>
          </cell>
          <cell r="CK100">
            <v>-5.9603007176234346E-2</v>
          </cell>
          <cell r="CL100">
            <v>1.6338021869789721</v>
          </cell>
          <cell r="CM100">
            <v>-3.2470764214653447</v>
          </cell>
          <cell r="CN100">
            <v>0.88484253071834384</v>
          </cell>
          <cell r="CO100">
            <v>-3.9600679147115958</v>
          </cell>
          <cell r="CP100">
            <v>17.42088139603668</v>
          </cell>
          <cell r="CQ100">
            <v>11.781841471738574</v>
          </cell>
        </row>
        <row r="101">
          <cell r="A101" t="str">
            <v>1991/92</v>
          </cell>
          <cell r="CD101">
            <v>3.7295450944531794</v>
          </cell>
          <cell r="CE101">
            <v>6.1682189898190742</v>
          </cell>
          <cell r="CF101">
            <v>1.4662304349499777</v>
          </cell>
          <cell r="CG101">
            <v>3.5757296077366663</v>
          </cell>
          <cell r="CH101">
            <v>25.099658077550203</v>
          </cell>
          <cell r="CI101">
            <v>2.8406625647147132</v>
          </cell>
          <cell r="CJ101">
            <v>1.4788588395203135</v>
          </cell>
          <cell r="CK101">
            <v>3.5059178120038226</v>
          </cell>
          <cell r="CL101">
            <v>-2.5076253545051497</v>
          </cell>
          <cell r="CM101">
            <v>-5.3493051754583076</v>
          </cell>
          <cell r="CN101">
            <v>-0.21558687281016953</v>
          </cell>
          <cell r="CO101">
            <v>-3.124074375143171</v>
          </cell>
          <cell r="CP101">
            <v>-18.778337531486155</v>
          </cell>
          <cell r="CQ101">
            <v>-21.145763292734753</v>
          </cell>
        </row>
        <row r="102">
          <cell r="A102" t="str">
            <v>1992/93</v>
          </cell>
          <cell r="CD102">
            <v>2.9364331257164533</v>
          </cell>
          <cell r="CE102">
            <v>1.6183049650107861</v>
          </cell>
          <cell r="CF102">
            <v>-0.81739420746178837</v>
          </cell>
          <cell r="CG102">
            <v>0.89034182337288659</v>
          </cell>
          <cell r="CH102">
            <v>7.4166049738560105</v>
          </cell>
          <cell r="CI102">
            <v>3.7220978036535568</v>
          </cell>
          <cell r="CJ102">
            <v>-1.3072262520454672</v>
          </cell>
          <cell r="CK102">
            <v>5.6075271041009511</v>
          </cell>
          <cell r="CL102">
            <v>3.9256924630495904</v>
          </cell>
          <cell r="CM102">
            <v>0.84153955924184398</v>
          </cell>
          <cell r="CN102">
            <v>2.5948965757559339</v>
          </cell>
          <cell r="CO102">
            <v>-0.44976293712124527</v>
          </cell>
          <cell r="CP102">
            <v>-3.9696076911148959</v>
          </cell>
          <cell r="CQ102">
            <v>-6.8194555610105017</v>
          </cell>
        </row>
        <row r="103">
          <cell r="A103" t="str">
            <v>1993/94</v>
          </cell>
          <cell r="CD103">
            <v>0.86951381977744546</v>
          </cell>
          <cell r="CE103">
            <v>5.3982450744732624</v>
          </cell>
          <cell r="CF103">
            <v>2.8291924178213819</v>
          </cell>
          <cell r="CG103">
            <v>7.8892574080484001</v>
          </cell>
          <cell r="CH103">
            <v>-23.903713661723714</v>
          </cell>
          <cell r="CI103">
            <v>2.5742199580295111</v>
          </cell>
          <cell r="CJ103">
            <v>-2.8463870160953206</v>
          </cell>
          <cell r="CK103">
            <v>2.88555425381678</v>
          </cell>
          <cell r="CL103">
            <v>-2.3839968292461045</v>
          </cell>
          <cell r="CM103">
            <v>-4.8916449613428785</v>
          </cell>
          <cell r="CN103">
            <v>1.9986617935339623</v>
          </cell>
          <cell r="CO103">
            <v>-0.62157203508851344</v>
          </cell>
          <cell r="CP103">
            <v>-8.8487001453253615</v>
          </cell>
          <cell r="CQ103">
            <v>-11.190277134693948</v>
          </cell>
        </row>
        <row r="104">
          <cell r="A104" t="str">
            <v>1994/95</v>
          </cell>
          <cell r="CD104">
            <v>3.3511988879608934</v>
          </cell>
          <cell r="CE104">
            <v>5.0770289797127832</v>
          </cell>
          <cell r="CF104">
            <v>1.0995167103151715</v>
          </cell>
          <cell r="CG104">
            <v>4.2764688715497323</v>
          </cell>
          <cell r="CH104">
            <v>7.7648042026310122</v>
          </cell>
          <cell r="CI104">
            <v>4.3367643525312971</v>
          </cell>
          <cell r="CJ104">
            <v>-1.5909351043694357</v>
          </cell>
          <cell r="CK104">
            <v>4.5605552477781197</v>
          </cell>
          <cell r="CL104">
            <v>-0.49151916165655063</v>
          </cell>
          <cell r="CM104">
            <v>-3.2026980485942325</v>
          </cell>
          <cell r="CN104">
            <v>1.1701425555094014</v>
          </cell>
          <cell r="CO104">
            <v>-1.5863094792731403</v>
          </cell>
          <cell r="CP104">
            <v>-1.5766164747564204</v>
          </cell>
          <cell r="CQ104">
            <v>-4.2582311185183963</v>
          </cell>
        </row>
        <row r="105">
          <cell r="A105" t="str">
            <v>1995/96</v>
          </cell>
          <cell r="CD105">
            <v>2.6773029148933647</v>
          </cell>
          <cell r="CE105">
            <v>5.9051109778110566</v>
          </cell>
          <cell r="CF105">
            <v>2.1044801394449735</v>
          </cell>
          <cell r="CG105">
            <v>4.6162506256868019</v>
          </cell>
          <cell r="CH105">
            <v>12.555992895981944</v>
          </cell>
          <cell r="CI105">
            <v>2.6282184270447262</v>
          </cell>
          <cell r="CJ105">
            <v>7.9792115735386915E-2</v>
          </cell>
          <cell r="CK105">
            <v>8.3755851659087277</v>
          </cell>
          <cell r="CL105">
            <v>2.3327242333141873</v>
          </cell>
          <cell r="CM105">
            <v>-0.44013420408446358</v>
          </cell>
          <cell r="CN105">
            <v>5.5496999718998463</v>
          </cell>
          <cell r="CO105">
            <v>2.6896727584671876</v>
          </cell>
          <cell r="CP105">
            <v>12.508999280057598</v>
          </cell>
          <cell r="CQ105">
            <v>9.4603994282085768</v>
          </cell>
        </row>
        <row r="106">
          <cell r="A106" t="str">
            <v>1996/97</v>
          </cell>
          <cell r="CD106">
            <v>3.1914678260396734</v>
          </cell>
          <cell r="CE106">
            <v>5.2866522178928177</v>
          </cell>
          <cell r="CF106">
            <v>1.401949949121601</v>
          </cell>
          <cell r="CG106">
            <v>3.8491837349287072</v>
          </cell>
          <cell r="CH106">
            <v>14.280958625601215</v>
          </cell>
          <cell r="CI106">
            <v>3.5126207842247625</v>
          </cell>
          <cell r="CJ106">
            <v>-0.51785573653643269</v>
          </cell>
          <cell r="CK106">
            <v>4.6956185489256619</v>
          </cell>
          <cell r="CL106">
            <v>-0.56135669291108581</v>
          </cell>
          <cell r="CM106">
            <v>-3.1493649863050921</v>
          </cell>
          <cell r="CN106">
            <v>1.4576309016377964</v>
          </cell>
          <cell r="CO106">
            <v>-1.1829239316644147</v>
          </cell>
          <cell r="CP106">
            <v>7.4228123500239995</v>
          </cell>
          <cell r="CQ106">
            <v>4.6270066147928057</v>
          </cell>
        </row>
        <row r="107">
          <cell r="A107" t="str">
            <v>1997/98</v>
          </cell>
          <cell r="CD107">
            <v>1.52565892482317</v>
          </cell>
          <cell r="CE107">
            <v>2.4389651165247495</v>
          </cell>
          <cell r="CF107">
            <v>0.63375903075596796</v>
          </cell>
          <cell r="CG107">
            <v>1.7132241402253001</v>
          </cell>
          <cell r="CH107">
            <v>7.4633974517937531</v>
          </cell>
          <cell r="CI107">
            <v>1.9798623642556912</v>
          </cell>
          <cell r="CJ107">
            <v>-0.74109972461855023</v>
          </cell>
          <cell r="CK107">
            <v>3.7227290076735864</v>
          </cell>
          <cell r="CL107">
            <v>1.2531988093481328</v>
          </cell>
          <cell r="CM107">
            <v>-0.37832499765817484</v>
          </cell>
          <cell r="CN107">
            <v>2.1640539998635022</v>
          </cell>
          <cell r="CO107">
            <v>0.51785330417086772</v>
          </cell>
          <cell r="CP107">
            <v>-18.585256887565158</v>
          </cell>
          <cell r="CQ107">
            <v>-19.897117581263814</v>
          </cell>
        </row>
        <row r="108">
          <cell r="A108" t="str">
            <v>1998/99</v>
          </cell>
          <cell r="CD108">
            <v>4.159534760407313</v>
          </cell>
          <cell r="CE108">
            <v>4.0863606171890554</v>
          </cell>
          <cell r="CF108">
            <v>-4.9938047255778883E-2</v>
          </cell>
          <cell r="CG108">
            <v>2.2600278840717358</v>
          </cell>
          <cell r="CH108">
            <v>18.814561627282501</v>
          </cell>
          <cell r="CI108">
            <v>4.4949015916440738</v>
          </cell>
          <cell r="CJ108">
            <v>-0.53165151556487444</v>
          </cell>
          <cell r="CK108">
            <v>1.5748903202777553</v>
          </cell>
          <cell r="CL108">
            <v>-2.4128716596673483</v>
          </cell>
          <cell r="CM108">
            <v>-4.2505226338051543</v>
          </cell>
          <cell r="CN108">
            <v>-2.4814285567566263</v>
          </cell>
          <cell r="CO108">
            <v>-4.317788544563939</v>
          </cell>
          <cell r="CP108">
            <v>-9.1092006584964409</v>
          </cell>
          <cell r="CQ108">
            <v>-10.820753901128821</v>
          </cell>
        </row>
        <row r="109">
          <cell r="A109" t="str">
            <v>1999/00</v>
          </cell>
          <cell r="CD109">
            <v>4.0242000256861532</v>
          </cell>
          <cell r="CE109">
            <v>6.0755210155150063</v>
          </cell>
          <cell r="CF109">
            <v>1.4007704544066826</v>
          </cell>
          <cell r="CG109">
            <v>4.2215116522416496</v>
          </cell>
          <cell r="CH109">
            <v>19.074913609320674</v>
          </cell>
          <cell r="CI109">
            <v>4.405483935560639</v>
          </cell>
          <cell r="CJ109">
            <v>-0.60301921084715104</v>
          </cell>
          <cell r="CK109">
            <v>10.04908871527206</v>
          </cell>
          <cell r="CL109">
            <v>3.7459799034839092</v>
          </cell>
          <cell r="CM109">
            <v>0.56610409800710304</v>
          </cell>
          <cell r="CN109">
            <v>5.7918144894151702</v>
          </cell>
          <cell r="CO109">
            <v>2.549232640698329</v>
          </cell>
          <cell r="CP109">
            <v>48.057959347957336</v>
          </cell>
          <cell r="CQ109">
            <v>43.519895095474183</v>
          </cell>
        </row>
        <row r="110">
          <cell r="A110" t="str">
            <v>2000/01</v>
          </cell>
          <cell r="CD110">
            <v>1.0181023543093248</v>
          </cell>
          <cell r="CE110">
            <v>-0.74827934745597124</v>
          </cell>
          <cell r="CF110">
            <v>-1.2665836389778065</v>
          </cell>
          <cell r="CG110">
            <v>-2.5801839275376048</v>
          </cell>
          <cell r="CH110">
            <v>20.522079861878638</v>
          </cell>
          <cell r="CI110">
            <v>2.3299068042429205</v>
          </cell>
          <cell r="CJ110">
            <v>-2.1090339720062161</v>
          </cell>
          <cell r="CK110">
            <v>-3.8423298814293405</v>
          </cell>
          <cell r="CL110">
            <v>-3.1173772239222797</v>
          </cell>
          <cell r="CM110">
            <v>-6.1319308620638839</v>
          </cell>
          <cell r="CN110">
            <v>-4.811446782766982</v>
          </cell>
          <cell r="CO110">
            <v>-7.7732885577741389</v>
          </cell>
          <cell r="CP110">
            <v>13.320647002854447</v>
          </cell>
          <cell r="CQ110">
            <v>9.7946156165182874</v>
          </cell>
        </row>
        <row r="111">
          <cell r="A111" t="str">
            <v>2001/02</v>
          </cell>
          <cell r="CD111">
            <v>-9.7982208148571495</v>
          </cell>
          <cell r="CE111">
            <v>-9.7615400845168292</v>
          </cell>
          <cell r="CF111">
            <v>2.8940779974448105E-2</v>
          </cell>
          <cell r="CG111">
            <v>-10.694758578864239</v>
          </cell>
          <cell r="CH111">
            <v>11.61884498524887</v>
          </cell>
          <cell r="CI111">
            <v>-9.7382922385785839</v>
          </cell>
          <cell r="CJ111">
            <v>-0.10783111492304442</v>
          </cell>
          <cell r="CK111">
            <v>-17.976891388963899</v>
          </cell>
          <cell r="CL111">
            <v>-9.1040464477579963</v>
          </cell>
          <cell r="CM111">
            <v>-10.44648109552555</v>
          </cell>
          <cell r="CN111">
            <v>-9.0670834300504044</v>
          </cell>
          <cell r="CO111">
            <v>-10.41006398149924</v>
          </cell>
          <cell r="CP111">
            <v>-18.09928499339194</v>
          </cell>
          <cell r="CQ111">
            <v>-19.308869724120537</v>
          </cell>
        </row>
        <row r="112">
          <cell r="A112" t="str">
            <v>2002/03</v>
          </cell>
          <cell r="CD112">
            <v>-1.7975410759758614</v>
          </cell>
          <cell r="CE112">
            <v>1.2116865917590758</v>
          </cell>
          <cell r="CF112">
            <v>2.1817079580631287</v>
          </cell>
          <cell r="CG112">
            <v>-0.27148381770942809</v>
          </cell>
          <cell r="CH112">
            <v>16.708712646332742</v>
          </cell>
          <cell r="CI112">
            <v>-1.7066960647096452</v>
          </cell>
          <cell r="CJ112">
            <v>-0.15000384421418289</v>
          </cell>
          <cell r="CK112">
            <v>1.4223769629981398</v>
          </cell>
          <cell r="CL112">
            <v>0.20816802716556726</v>
          </cell>
          <cell r="CM112">
            <v>-2.1042229058711559</v>
          </cell>
          <cell r="CN112">
            <v>3.2788568374495952</v>
          </cell>
          <cell r="CO112">
            <v>0.89560708019853497</v>
          </cell>
          <cell r="CP112">
            <v>21.96022052172022</v>
          </cell>
          <cell r="CQ112">
            <v>19.145881993456413</v>
          </cell>
        </row>
        <row r="113">
          <cell r="A113" t="str">
            <v>2003/04</v>
          </cell>
          <cell r="CD113">
            <v>5.6345217367847145</v>
          </cell>
          <cell r="CE113">
            <v>9.2433413049869841</v>
          </cell>
          <cell r="CF113">
            <v>2.5068683668869767</v>
          </cell>
          <cell r="CG113">
            <v>4.9682212313087115</v>
          </cell>
          <cell r="CH113">
            <v>46.437954226980082</v>
          </cell>
          <cell r="CI113">
            <v>4.7994261957442053</v>
          </cell>
          <cell r="CJ113">
            <v>1.2921142863673367</v>
          </cell>
          <cell r="CK113">
            <v>6.5129778889966961</v>
          </cell>
          <cell r="CL113">
            <v>-2.4993408141624096</v>
          </cell>
          <cell r="CM113">
            <v>-4.7112235677252308</v>
          </cell>
          <cell r="CN113">
            <v>0.83159949774833652</v>
          </cell>
          <cell r="CO113">
            <v>-1.4558483800975575</v>
          </cell>
          <cell r="CP113">
            <v>22.566626819901735</v>
          </cell>
          <cell r="CQ113">
            <v>19.786101946643342</v>
          </cell>
        </row>
        <row r="114">
          <cell r="A114" t="str">
            <v>2004/05</v>
          </cell>
          <cell r="CD114">
            <v>3.9806293024259753</v>
          </cell>
          <cell r="CE114">
            <v>6.7279713824999199</v>
          </cell>
          <cell r="CF114">
            <v>2.0050334982145159</v>
          </cell>
          <cell r="CG114">
            <v>4.8690998648338368</v>
          </cell>
          <cell r="CH114">
            <v>21.033985477389024</v>
          </cell>
          <cell r="CI114">
            <v>3.1158776300439506</v>
          </cell>
          <cell r="CJ114">
            <v>1.3706813449306026</v>
          </cell>
          <cell r="CK114">
            <v>6.6275187484875264</v>
          </cell>
          <cell r="CL114">
            <v>-9.4120250494023061E-2</v>
          </cell>
          <cell r="CM114">
            <v>-3.2778914496514155</v>
          </cell>
          <cell r="CN114">
            <v>2.5455601334774869</v>
          </cell>
          <cell r="CO114">
            <v>-0.72233162397479234</v>
          </cell>
          <cell r="CP114">
            <v>48.507087428601572</v>
          </cell>
          <cell r="CQ114">
            <v>43.774507234008283</v>
          </cell>
        </row>
        <row r="115">
          <cell r="A115" t="str">
            <v>2005/06</v>
          </cell>
          <cell r="CD115">
            <v>-0.41387422010255026</v>
          </cell>
          <cell r="CE115">
            <v>1.6428436954999404</v>
          </cell>
          <cell r="CF115">
            <v>1.608655481801037</v>
          </cell>
          <cell r="CG115">
            <v>-0.47654395280044559</v>
          </cell>
          <cell r="CH115">
            <v>25.717893968892895</v>
          </cell>
          <cell r="CI115">
            <v>-0.80392577729579973</v>
          </cell>
          <cell r="CJ115">
            <v>0.64807469499268677</v>
          </cell>
          <cell r="CK115">
            <v>9.9768871526381595</v>
          </cell>
          <cell r="CL115">
            <v>8.1993410988236768</v>
          </cell>
          <cell r="CM115">
            <v>4.3829206338091176</v>
          </cell>
          <cell r="CN115">
            <v>10.433944780326222</v>
          </cell>
          <cell r="CO115">
            <v>6.5387050994580864</v>
          </cell>
          <cell r="CP115">
            <v>30.443538800674542</v>
          </cell>
          <cell r="CQ115">
            <v>25.84251825884769</v>
          </cell>
        </row>
        <row r="116">
          <cell r="A116" t="str">
            <v>2006/07</v>
          </cell>
          <cell r="CD116">
            <v>2.8486494145769425</v>
          </cell>
          <cell r="CE116">
            <v>3.9767449148212286</v>
          </cell>
          <cell r="CF116">
            <v>0.87199178398030597</v>
          </cell>
          <cell r="CG116">
            <v>3.6379103255223644</v>
          </cell>
          <cell r="CH116">
            <v>4.032467723257696</v>
          </cell>
          <cell r="CI116">
            <v>2.3075650202563969</v>
          </cell>
          <cell r="CJ116">
            <v>0.87510294504400576</v>
          </cell>
          <cell r="CK116">
            <v>6.3767021312431504</v>
          </cell>
          <cell r="CL116">
            <v>2.3081672910495232</v>
          </cell>
          <cell r="CM116">
            <v>-4.5477262224979942E-2</v>
          </cell>
          <cell r="CN116">
            <v>3.4303345126534657</v>
          </cell>
          <cell r="CO116">
            <v>1.0508740070564127</v>
          </cell>
          <cell r="CP116">
            <v>-0.36577578222757312</v>
          </cell>
          <cell r="CQ116">
            <v>-2.6579050946682004</v>
          </cell>
        </row>
        <row r="117">
          <cell r="A117" t="str">
            <v>2007/08</v>
          </cell>
          <cell r="CD117">
            <v>0.9267408839118696</v>
          </cell>
          <cell r="CE117">
            <v>0.60138170229022681</v>
          </cell>
          <cell r="CF117">
            <v>-0.25909531562184895</v>
          </cell>
          <cell r="CG117">
            <v>-1.4069764332995338</v>
          </cell>
          <cell r="CH117">
            <v>25.206604873638071</v>
          </cell>
          <cell r="CI117">
            <v>0.41004434766345188</v>
          </cell>
          <cell r="CJ117">
            <v>0.85595537079441897</v>
          </cell>
          <cell r="CK117">
            <v>6.6594108195541679</v>
          </cell>
          <cell r="CL117">
            <v>6.0218150235664458</v>
          </cell>
          <cell r="CM117">
            <v>1.5125286544025451</v>
          </cell>
          <cell r="CN117">
            <v>5.6800307682937534</v>
          </cell>
          <cell r="CO117">
            <v>1.18528105918565</v>
          </cell>
          <cell r="CP117">
            <v>52.116751269035547</v>
          </cell>
          <cell r="CQ117">
            <v>45.646969622055792</v>
          </cell>
        </row>
        <row r="118">
          <cell r="A118" t="str">
            <v>2008/09</v>
          </cell>
        </row>
        <row r="119">
          <cell r="A119" t="str">
            <v>2009/10</v>
          </cell>
        </row>
        <row r="120">
          <cell r="A120" t="str">
            <v>2010/11</v>
          </cell>
        </row>
        <row r="121">
          <cell r="A121" t="str">
            <v>2011/12</v>
          </cell>
        </row>
        <row r="122">
          <cell r="A122" t="str">
            <v>2012/13</v>
          </cell>
        </row>
        <row r="123">
          <cell r="A123" t="str">
            <v>2013/14</v>
          </cell>
        </row>
        <row r="124">
          <cell r="A124" t="str">
            <v>2014/15</v>
          </cell>
        </row>
        <row r="125">
          <cell r="A125" t="str">
            <v>2015/16</v>
          </cell>
        </row>
        <row r="126">
          <cell r="A126" t="str">
            <v>2016/17</v>
          </cell>
        </row>
        <row r="127">
          <cell r="A127" t="str">
            <v>2017/18</v>
          </cell>
        </row>
        <row r="128">
          <cell r="A128" t="str">
            <v>2018/19</v>
          </cell>
        </row>
        <row r="129">
          <cell r="A129" t="str">
            <v>2019/20</v>
          </cell>
        </row>
        <row r="130">
          <cell r="A130" t="str">
            <v>2020/21</v>
          </cell>
        </row>
        <row r="131">
          <cell r="A131" t="str">
            <v>2021/22</v>
          </cell>
        </row>
        <row r="132">
          <cell r="A132" t="str">
            <v>2022/23</v>
          </cell>
        </row>
        <row r="133">
          <cell r="A133" t="str">
            <v>2023/24</v>
          </cell>
        </row>
        <row r="134">
          <cell r="A134" t="str">
            <v>2024/25</v>
          </cell>
        </row>
        <row r="135">
          <cell r="A135" t="str">
            <v>2025/26</v>
          </cell>
        </row>
        <row r="136">
          <cell r="A136" t="str">
            <v>2026/27</v>
          </cell>
        </row>
        <row r="137">
          <cell r="A137" t="str">
            <v>2027/28</v>
          </cell>
        </row>
        <row r="138">
          <cell r="A138" t="str">
            <v>2028/29</v>
          </cell>
        </row>
        <row r="139">
          <cell r="A139" t="str">
            <v>2029/30</v>
          </cell>
        </row>
        <row r="140">
          <cell r="A140" t="str">
            <v>2030/31</v>
          </cell>
        </row>
        <row r="141">
          <cell r="A141">
            <v>0</v>
          </cell>
        </row>
        <row r="142">
          <cell r="A142" t="str">
            <v>(00-10)</v>
          </cell>
        </row>
        <row r="143">
          <cell r="A143" t="str">
            <v>(10-31)</v>
          </cell>
        </row>
        <row r="144">
          <cell r="A144" t="str">
            <v>(11-31)</v>
          </cell>
        </row>
        <row r="145">
          <cell r="A145" t="str">
            <v>(12-31)</v>
          </cell>
        </row>
        <row r="146">
          <cell r="A146" t="str">
            <v>(20-31)</v>
          </cell>
        </row>
        <row r="147">
          <cell r="A147" t="str">
            <v xml:space="preserve"> </v>
          </cell>
        </row>
        <row r="148">
          <cell r="A148">
            <v>0</v>
          </cell>
        </row>
        <row r="149">
          <cell r="A149">
            <v>0</v>
          </cell>
        </row>
        <row r="150">
          <cell r="A150">
            <v>0</v>
          </cell>
        </row>
        <row r="151">
          <cell r="A151">
            <v>0</v>
          </cell>
        </row>
        <row r="152">
          <cell r="A152">
            <v>0</v>
          </cell>
        </row>
        <row r="153">
          <cell r="A153">
            <v>0</v>
          </cell>
        </row>
        <row r="154">
          <cell r="A154">
            <v>0</v>
          </cell>
        </row>
        <row r="155">
          <cell r="A155">
            <v>0</v>
          </cell>
        </row>
        <row r="157">
          <cell r="A157">
            <v>0</v>
          </cell>
        </row>
        <row r="158">
          <cell r="A158">
            <v>0</v>
          </cell>
        </row>
        <row r="159">
          <cell r="A159">
            <v>0</v>
          </cell>
        </row>
        <row r="160">
          <cell r="A160">
            <v>0</v>
          </cell>
        </row>
        <row r="161">
          <cell r="A161">
            <v>0</v>
          </cell>
        </row>
        <row r="162">
          <cell r="A162">
            <v>0</v>
          </cell>
        </row>
        <row r="163">
          <cell r="A163">
            <v>0</v>
          </cell>
        </row>
        <row r="164">
          <cell r="A164">
            <v>0</v>
          </cell>
        </row>
        <row r="165">
          <cell r="A165">
            <v>0</v>
          </cell>
        </row>
        <row r="166">
          <cell r="A166">
            <v>0</v>
          </cell>
        </row>
        <row r="167">
          <cell r="A167">
            <v>0</v>
          </cell>
        </row>
        <row r="168">
          <cell r="A168">
            <v>0</v>
          </cell>
        </row>
        <row r="169">
          <cell r="A169">
            <v>0</v>
          </cell>
        </row>
        <row r="170">
          <cell r="A170">
            <v>0</v>
          </cell>
        </row>
        <row r="171">
          <cell r="A171">
            <v>0</v>
          </cell>
        </row>
        <row r="172">
          <cell r="A172">
            <v>0</v>
          </cell>
        </row>
        <row r="173">
          <cell r="A173">
            <v>0</v>
          </cell>
        </row>
        <row r="174">
          <cell r="A174">
            <v>0</v>
          </cell>
        </row>
        <row r="175">
          <cell r="A175">
            <v>0</v>
          </cell>
        </row>
        <row r="176">
          <cell r="A176">
            <v>0</v>
          </cell>
        </row>
        <row r="177">
          <cell r="A177">
            <v>0</v>
          </cell>
        </row>
        <row r="178">
          <cell r="A178">
            <v>0</v>
          </cell>
        </row>
        <row r="179">
          <cell r="A179">
            <v>0</v>
          </cell>
        </row>
        <row r="180">
          <cell r="A180">
            <v>0</v>
          </cell>
        </row>
        <row r="181">
          <cell r="A181">
            <v>0</v>
          </cell>
        </row>
        <row r="182">
          <cell r="A182">
            <v>0</v>
          </cell>
        </row>
        <row r="183">
          <cell r="A183">
            <v>0</v>
          </cell>
        </row>
        <row r="184">
          <cell r="A184">
            <v>0</v>
          </cell>
        </row>
        <row r="185">
          <cell r="A185">
            <v>0</v>
          </cell>
        </row>
        <row r="186">
          <cell r="A186">
            <v>0</v>
          </cell>
        </row>
        <row r="187">
          <cell r="A187">
            <v>0</v>
          </cell>
        </row>
        <row r="188">
          <cell r="A188">
            <v>0</v>
          </cell>
        </row>
        <row r="189">
          <cell r="A189">
            <v>0</v>
          </cell>
        </row>
        <row r="190">
          <cell r="A190">
            <v>0</v>
          </cell>
        </row>
        <row r="191">
          <cell r="A191">
            <v>0</v>
          </cell>
        </row>
        <row r="192">
          <cell r="A192">
            <v>0</v>
          </cell>
        </row>
        <row r="193">
          <cell r="A193">
            <v>0</v>
          </cell>
        </row>
        <row r="194">
          <cell r="A194">
            <v>0</v>
          </cell>
        </row>
        <row r="195">
          <cell r="A195">
            <v>0</v>
          </cell>
        </row>
        <row r="196">
          <cell r="A196">
            <v>0</v>
          </cell>
        </row>
        <row r="197">
          <cell r="A197">
            <v>0</v>
          </cell>
        </row>
        <row r="198">
          <cell r="A198">
            <v>0</v>
          </cell>
        </row>
        <row r="199">
          <cell r="A199">
            <v>0</v>
          </cell>
        </row>
        <row r="200">
          <cell r="A200">
            <v>0</v>
          </cell>
        </row>
        <row r="201">
          <cell r="A201">
            <v>0</v>
          </cell>
        </row>
        <row r="202">
          <cell r="A202">
            <v>0</v>
          </cell>
        </row>
        <row r="203">
          <cell r="A203">
            <v>0</v>
          </cell>
        </row>
        <row r="204">
          <cell r="A204">
            <v>0</v>
          </cell>
        </row>
        <row r="205">
          <cell r="A205">
            <v>0</v>
          </cell>
        </row>
        <row r="206">
          <cell r="A206">
            <v>0</v>
          </cell>
        </row>
        <row r="207">
          <cell r="A207">
            <v>0</v>
          </cell>
        </row>
        <row r="208">
          <cell r="A208">
            <v>0</v>
          </cell>
        </row>
        <row r="209">
          <cell r="A209">
            <v>0</v>
          </cell>
        </row>
        <row r="210">
          <cell r="A210">
            <v>0</v>
          </cell>
        </row>
        <row r="211">
          <cell r="A211">
            <v>0</v>
          </cell>
        </row>
        <row r="212">
          <cell r="A212">
            <v>0</v>
          </cell>
        </row>
        <row r="213">
          <cell r="A213">
            <v>0</v>
          </cell>
        </row>
        <row r="214">
          <cell r="A214">
            <v>0</v>
          </cell>
        </row>
        <row r="215">
          <cell r="A215">
            <v>0</v>
          </cell>
        </row>
        <row r="216">
          <cell r="A216">
            <v>0</v>
          </cell>
        </row>
        <row r="217">
          <cell r="A217">
            <v>0</v>
          </cell>
        </row>
        <row r="218">
          <cell r="A218">
            <v>0</v>
          </cell>
        </row>
        <row r="219">
          <cell r="A219">
            <v>0</v>
          </cell>
        </row>
        <row r="220">
          <cell r="A220">
            <v>0</v>
          </cell>
        </row>
        <row r="221">
          <cell r="A221">
            <v>0</v>
          </cell>
        </row>
        <row r="222">
          <cell r="A222">
            <v>0</v>
          </cell>
        </row>
        <row r="223">
          <cell r="A223">
            <v>0</v>
          </cell>
        </row>
        <row r="224">
          <cell r="A224">
            <v>0</v>
          </cell>
        </row>
        <row r="225">
          <cell r="A225">
            <v>0</v>
          </cell>
        </row>
        <row r="226">
          <cell r="A226">
            <v>0</v>
          </cell>
        </row>
        <row r="227">
          <cell r="A227">
            <v>0</v>
          </cell>
        </row>
        <row r="228">
          <cell r="A228">
            <v>0</v>
          </cell>
        </row>
        <row r="229">
          <cell r="A229">
            <v>0</v>
          </cell>
        </row>
        <row r="230">
          <cell r="A230">
            <v>0</v>
          </cell>
        </row>
        <row r="231">
          <cell r="A231">
            <v>0</v>
          </cell>
        </row>
        <row r="232">
          <cell r="A232">
            <v>0</v>
          </cell>
        </row>
        <row r="233">
          <cell r="A233">
            <v>0</v>
          </cell>
        </row>
        <row r="234">
          <cell r="A234">
            <v>0</v>
          </cell>
        </row>
        <row r="235">
          <cell r="A235">
            <v>0</v>
          </cell>
        </row>
        <row r="236">
          <cell r="A236">
            <v>0</v>
          </cell>
        </row>
        <row r="237">
          <cell r="A237">
            <v>0</v>
          </cell>
        </row>
        <row r="238">
          <cell r="A238">
            <v>0</v>
          </cell>
        </row>
        <row r="239">
          <cell r="A239">
            <v>0</v>
          </cell>
        </row>
        <row r="240">
          <cell r="A240">
            <v>0</v>
          </cell>
        </row>
        <row r="241">
          <cell r="A241">
            <v>0</v>
          </cell>
        </row>
        <row r="242">
          <cell r="A242">
            <v>0</v>
          </cell>
        </row>
        <row r="243">
          <cell r="A243">
            <v>0</v>
          </cell>
        </row>
        <row r="244">
          <cell r="A244">
            <v>0</v>
          </cell>
        </row>
        <row r="245">
          <cell r="A245">
            <v>0</v>
          </cell>
        </row>
        <row r="246">
          <cell r="A246">
            <v>0</v>
          </cell>
        </row>
        <row r="247">
          <cell r="A247">
            <v>0</v>
          </cell>
        </row>
        <row r="248">
          <cell r="A248">
            <v>0</v>
          </cell>
        </row>
        <row r="249">
          <cell r="A249">
            <v>0</v>
          </cell>
        </row>
        <row r="250">
          <cell r="A250">
            <v>0</v>
          </cell>
        </row>
        <row r="251">
          <cell r="A251">
            <v>0</v>
          </cell>
        </row>
        <row r="252">
          <cell r="A252">
            <v>0</v>
          </cell>
        </row>
        <row r="253">
          <cell r="A253">
            <v>0</v>
          </cell>
        </row>
        <row r="254">
          <cell r="A254">
            <v>0</v>
          </cell>
        </row>
        <row r="255">
          <cell r="A255">
            <v>0</v>
          </cell>
        </row>
        <row r="256">
          <cell r="A256">
            <v>0</v>
          </cell>
        </row>
        <row r="257">
          <cell r="A257">
            <v>0</v>
          </cell>
        </row>
        <row r="258">
          <cell r="A258">
            <v>0</v>
          </cell>
        </row>
        <row r="259">
          <cell r="A259">
            <v>0</v>
          </cell>
        </row>
        <row r="260">
          <cell r="A260">
            <v>0</v>
          </cell>
        </row>
        <row r="261">
          <cell r="A261">
            <v>0</v>
          </cell>
        </row>
        <row r="262">
          <cell r="A262">
            <v>0</v>
          </cell>
        </row>
        <row r="263">
          <cell r="A263">
            <v>0</v>
          </cell>
        </row>
        <row r="264">
          <cell r="A264">
            <v>0</v>
          </cell>
        </row>
        <row r="265">
          <cell r="A265">
            <v>0</v>
          </cell>
        </row>
        <row r="266">
          <cell r="A266">
            <v>0</v>
          </cell>
        </row>
        <row r="267">
          <cell r="A267">
            <v>0</v>
          </cell>
        </row>
        <row r="268">
          <cell r="A268">
            <v>0</v>
          </cell>
        </row>
        <row r="269">
          <cell r="A269">
            <v>0</v>
          </cell>
        </row>
        <row r="270">
          <cell r="A270">
            <v>0</v>
          </cell>
        </row>
        <row r="271">
          <cell r="A271">
            <v>0</v>
          </cell>
        </row>
        <row r="272">
          <cell r="A272">
            <v>0</v>
          </cell>
        </row>
        <row r="273">
          <cell r="A273">
            <v>0</v>
          </cell>
        </row>
        <row r="274">
          <cell r="A274">
            <v>0</v>
          </cell>
        </row>
        <row r="275">
          <cell r="A275">
            <v>0</v>
          </cell>
        </row>
        <row r="276">
          <cell r="A276">
            <v>0</v>
          </cell>
        </row>
        <row r="277">
          <cell r="A277">
            <v>0</v>
          </cell>
        </row>
        <row r="278">
          <cell r="A278">
            <v>0</v>
          </cell>
        </row>
        <row r="279">
          <cell r="A279">
            <v>0</v>
          </cell>
        </row>
        <row r="280">
          <cell r="A280">
            <v>0</v>
          </cell>
        </row>
        <row r="281">
          <cell r="A281">
            <v>0</v>
          </cell>
        </row>
        <row r="282">
          <cell r="A282">
            <v>0</v>
          </cell>
        </row>
        <row r="283">
          <cell r="A283">
            <v>0</v>
          </cell>
        </row>
        <row r="284">
          <cell r="A284">
            <v>0</v>
          </cell>
        </row>
        <row r="285">
          <cell r="A285">
            <v>0</v>
          </cell>
        </row>
        <row r="286">
          <cell r="A286">
            <v>0</v>
          </cell>
        </row>
        <row r="287">
          <cell r="A287">
            <v>0</v>
          </cell>
        </row>
        <row r="288">
          <cell r="A288">
            <v>0</v>
          </cell>
        </row>
        <row r="289">
          <cell r="A289">
            <v>0</v>
          </cell>
        </row>
        <row r="290">
          <cell r="A290">
            <v>0</v>
          </cell>
        </row>
        <row r="291">
          <cell r="A291">
            <v>0</v>
          </cell>
        </row>
        <row r="292">
          <cell r="A292">
            <v>0</v>
          </cell>
        </row>
        <row r="293">
          <cell r="A293">
            <v>0</v>
          </cell>
        </row>
        <row r="294">
          <cell r="A294">
            <v>0</v>
          </cell>
        </row>
        <row r="295">
          <cell r="A295">
            <v>0</v>
          </cell>
        </row>
        <row r="296">
          <cell r="A296">
            <v>0</v>
          </cell>
        </row>
        <row r="297">
          <cell r="A297">
            <v>0</v>
          </cell>
        </row>
        <row r="298">
          <cell r="A298">
            <v>0</v>
          </cell>
        </row>
        <row r="299">
          <cell r="A299">
            <v>0</v>
          </cell>
        </row>
        <row r="300">
          <cell r="A300">
            <v>0</v>
          </cell>
        </row>
        <row r="301">
          <cell r="A301">
            <v>0</v>
          </cell>
        </row>
        <row r="302">
          <cell r="A302">
            <v>0</v>
          </cell>
        </row>
        <row r="303">
          <cell r="A303">
            <v>0</v>
          </cell>
        </row>
        <row r="304">
          <cell r="A304">
            <v>0</v>
          </cell>
        </row>
        <row r="305">
          <cell r="A305">
            <v>0</v>
          </cell>
        </row>
        <row r="306">
          <cell r="A306">
            <v>0</v>
          </cell>
        </row>
        <row r="307">
          <cell r="A307">
            <v>0</v>
          </cell>
        </row>
        <row r="308">
          <cell r="A308">
            <v>0</v>
          </cell>
        </row>
        <row r="309">
          <cell r="A309">
            <v>0</v>
          </cell>
        </row>
        <row r="310">
          <cell r="A310">
            <v>0</v>
          </cell>
        </row>
        <row r="311">
          <cell r="A311">
            <v>0</v>
          </cell>
        </row>
        <row r="312">
          <cell r="A312">
            <v>0</v>
          </cell>
        </row>
        <row r="313">
          <cell r="A313">
            <v>0</v>
          </cell>
        </row>
        <row r="314">
          <cell r="A314">
            <v>0</v>
          </cell>
        </row>
        <row r="315">
          <cell r="A315">
            <v>0</v>
          </cell>
        </row>
        <row r="316">
          <cell r="A316">
            <v>0</v>
          </cell>
        </row>
        <row r="317">
          <cell r="A317">
            <v>0</v>
          </cell>
        </row>
        <row r="318">
          <cell r="A318">
            <v>0</v>
          </cell>
        </row>
        <row r="319">
          <cell r="A319">
            <v>0</v>
          </cell>
        </row>
        <row r="320">
          <cell r="A320">
            <v>0</v>
          </cell>
        </row>
        <row r="321">
          <cell r="A321">
            <v>0</v>
          </cell>
        </row>
        <row r="322">
          <cell r="A322">
            <v>0</v>
          </cell>
        </row>
        <row r="323">
          <cell r="A323">
            <v>0</v>
          </cell>
        </row>
        <row r="324">
          <cell r="A324">
            <v>0</v>
          </cell>
        </row>
        <row r="325">
          <cell r="A325">
            <v>0</v>
          </cell>
        </row>
        <row r="326">
          <cell r="A326">
            <v>0</v>
          </cell>
        </row>
        <row r="327">
          <cell r="A327">
            <v>0</v>
          </cell>
        </row>
        <row r="328">
          <cell r="A328">
            <v>0</v>
          </cell>
        </row>
        <row r="329">
          <cell r="A329">
            <v>0</v>
          </cell>
        </row>
        <row r="330">
          <cell r="A330">
            <v>0</v>
          </cell>
        </row>
        <row r="331">
          <cell r="A331">
            <v>0</v>
          </cell>
        </row>
        <row r="332">
          <cell r="A332">
            <v>0</v>
          </cell>
        </row>
        <row r="333">
          <cell r="A333">
            <v>0</v>
          </cell>
        </row>
        <row r="334">
          <cell r="A334">
            <v>0</v>
          </cell>
        </row>
        <row r="335">
          <cell r="A335">
            <v>0</v>
          </cell>
        </row>
        <row r="336">
          <cell r="A336">
            <v>0</v>
          </cell>
        </row>
        <row r="337">
          <cell r="A337">
            <v>0</v>
          </cell>
        </row>
        <row r="338">
          <cell r="A338">
            <v>0</v>
          </cell>
        </row>
        <row r="339">
          <cell r="A339">
            <v>0</v>
          </cell>
        </row>
        <row r="340">
          <cell r="A340">
            <v>0</v>
          </cell>
        </row>
        <row r="341">
          <cell r="A341">
            <v>0</v>
          </cell>
        </row>
        <row r="342">
          <cell r="A342">
            <v>0</v>
          </cell>
        </row>
        <row r="343">
          <cell r="A343">
            <v>0</v>
          </cell>
        </row>
        <row r="344">
          <cell r="A344">
            <v>0</v>
          </cell>
        </row>
        <row r="345">
          <cell r="A345">
            <v>0</v>
          </cell>
        </row>
        <row r="346">
          <cell r="A346">
            <v>0</v>
          </cell>
        </row>
        <row r="347">
          <cell r="A347">
            <v>0</v>
          </cell>
        </row>
        <row r="348">
          <cell r="A348">
            <v>0</v>
          </cell>
        </row>
        <row r="349">
          <cell r="A349">
            <v>0</v>
          </cell>
        </row>
        <row r="350">
          <cell r="A350">
            <v>0</v>
          </cell>
        </row>
        <row r="351">
          <cell r="A351">
            <v>0</v>
          </cell>
        </row>
        <row r="352">
          <cell r="A352">
            <v>0</v>
          </cell>
        </row>
        <row r="353">
          <cell r="A353">
            <v>0</v>
          </cell>
        </row>
        <row r="354">
          <cell r="A354">
            <v>0</v>
          </cell>
        </row>
        <row r="355">
          <cell r="A355">
            <v>0</v>
          </cell>
        </row>
        <row r="356">
          <cell r="A356">
            <v>0</v>
          </cell>
        </row>
        <row r="357">
          <cell r="A357">
            <v>0</v>
          </cell>
        </row>
        <row r="358">
          <cell r="A358">
            <v>0</v>
          </cell>
        </row>
        <row r="359">
          <cell r="A359">
            <v>0</v>
          </cell>
        </row>
        <row r="360">
          <cell r="A360">
            <v>0</v>
          </cell>
        </row>
        <row r="361">
          <cell r="A361">
            <v>0</v>
          </cell>
        </row>
        <row r="362">
          <cell r="A362">
            <v>0</v>
          </cell>
        </row>
        <row r="363">
          <cell r="A363">
            <v>0</v>
          </cell>
        </row>
        <row r="364">
          <cell r="A364">
            <v>0</v>
          </cell>
        </row>
        <row r="365">
          <cell r="A365">
            <v>0</v>
          </cell>
        </row>
        <row r="366">
          <cell r="A366">
            <v>0</v>
          </cell>
        </row>
        <row r="367">
          <cell r="A367">
            <v>0</v>
          </cell>
        </row>
        <row r="368">
          <cell r="A368">
            <v>0</v>
          </cell>
        </row>
        <row r="369">
          <cell r="A369">
            <v>0</v>
          </cell>
        </row>
        <row r="370">
          <cell r="A370">
            <v>0</v>
          </cell>
        </row>
        <row r="371">
          <cell r="A371">
            <v>0</v>
          </cell>
        </row>
        <row r="372">
          <cell r="A372">
            <v>0</v>
          </cell>
        </row>
        <row r="373">
          <cell r="A373">
            <v>0</v>
          </cell>
        </row>
        <row r="374">
          <cell r="A374">
            <v>0</v>
          </cell>
        </row>
        <row r="375">
          <cell r="A375">
            <v>0</v>
          </cell>
        </row>
        <row r="376">
          <cell r="A376">
            <v>0</v>
          </cell>
        </row>
        <row r="377">
          <cell r="A377">
            <v>0</v>
          </cell>
        </row>
        <row r="378">
          <cell r="A378">
            <v>0</v>
          </cell>
        </row>
        <row r="379">
          <cell r="A379">
            <v>0</v>
          </cell>
        </row>
        <row r="380">
          <cell r="A380">
            <v>0</v>
          </cell>
        </row>
        <row r="381">
          <cell r="A381">
            <v>0</v>
          </cell>
        </row>
        <row r="382">
          <cell r="A382">
            <v>0</v>
          </cell>
        </row>
        <row r="383">
          <cell r="A383">
            <v>0</v>
          </cell>
        </row>
        <row r="384">
          <cell r="A384">
            <v>0</v>
          </cell>
        </row>
        <row r="385">
          <cell r="A385">
            <v>0</v>
          </cell>
        </row>
        <row r="386">
          <cell r="A386">
            <v>0</v>
          </cell>
        </row>
        <row r="387">
          <cell r="A387">
            <v>0</v>
          </cell>
        </row>
        <row r="388">
          <cell r="A388">
            <v>0</v>
          </cell>
        </row>
        <row r="389">
          <cell r="A389">
            <v>0</v>
          </cell>
        </row>
        <row r="390">
          <cell r="A390">
            <v>0</v>
          </cell>
        </row>
        <row r="391">
          <cell r="A391">
            <v>0</v>
          </cell>
        </row>
        <row r="392">
          <cell r="A392">
            <v>0</v>
          </cell>
        </row>
        <row r="393">
          <cell r="A393">
            <v>0</v>
          </cell>
        </row>
        <row r="394">
          <cell r="A394">
            <v>0</v>
          </cell>
        </row>
        <row r="395">
          <cell r="A395">
            <v>0</v>
          </cell>
        </row>
        <row r="396">
          <cell r="A396">
            <v>0</v>
          </cell>
        </row>
        <row r="397">
          <cell r="A397">
            <v>0</v>
          </cell>
        </row>
        <row r="398">
          <cell r="A398">
            <v>0</v>
          </cell>
        </row>
        <row r="399">
          <cell r="A399">
            <v>0</v>
          </cell>
        </row>
        <row r="400">
          <cell r="A400">
            <v>0</v>
          </cell>
        </row>
        <row r="401">
          <cell r="A401">
            <v>0</v>
          </cell>
        </row>
        <row r="402">
          <cell r="A402">
            <v>0</v>
          </cell>
        </row>
        <row r="403">
          <cell r="A403">
            <v>0</v>
          </cell>
        </row>
        <row r="404">
          <cell r="A404">
            <v>0</v>
          </cell>
        </row>
        <row r="405">
          <cell r="A405">
            <v>0</v>
          </cell>
        </row>
        <row r="406">
          <cell r="A406">
            <v>0</v>
          </cell>
        </row>
        <row r="407">
          <cell r="A407">
            <v>0</v>
          </cell>
        </row>
        <row r="408">
          <cell r="A408">
            <v>0</v>
          </cell>
        </row>
        <row r="409">
          <cell r="A409">
            <v>0</v>
          </cell>
        </row>
        <row r="410">
          <cell r="A410">
            <v>0</v>
          </cell>
        </row>
        <row r="411">
          <cell r="A411">
            <v>0</v>
          </cell>
        </row>
        <row r="412">
          <cell r="A412">
            <v>0</v>
          </cell>
        </row>
        <row r="413">
          <cell r="A413">
            <v>0</v>
          </cell>
        </row>
        <row r="414">
          <cell r="A414">
            <v>0</v>
          </cell>
        </row>
        <row r="415">
          <cell r="A415">
            <v>0</v>
          </cell>
        </row>
        <row r="416">
          <cell r="A416">
            <v>0</v>
          </cell>
        </row>
        <row r="417">
          <cell r="A417">
            <v>0</v>
          </cell>
        </row>
        <row r="418">
          <cell r="A418">
            <v>0</v>
          </cell>
        </row>
        <row r="419">
          <cell r="A419">
            <v>0</v>
          </cell>
        </row>
        <row r="420">
          <cell r="A420">
            <v>0</v>
          </cell>
        </row>
        <row r="421">
          <cell r="A421">
            <v>0</v>
          </cell>
        </row>
        <row r="422">
          <cell r="A422">
            <v>0</v>
          </cell>
        </row>
        <row r="423">
          <cell r="A423">
            <v>0</v>
          </cell>
        </row>
        <row r="424">
          <cell r="A424">
            <v>0</v>
          </cell>
        </row>
        <row r="425">
          <cell r="A425">
            <v>0</v>
          </cell>
        </row>
        <row r="426">
          <cell r="A426">
            <v>0</v>
          </cell>
        </row>
        <row r="427">
          <cell r="A427">
            <v>0</v>
          </cell>
        </row>
        <row r="428">
          <cell r="A428">
            <v>0</v>
          </cell>
        </row>
        <row r="429">
          <cell r="A429">
            <v>0</v>
          </cell>
        </row>
        <row r="430">
          <cell r="A430">
            <v>0</v>
          </cell>
        </row>
        <row r="431">
          <cell r="A431">
            <v>0</v>
          </cell>
        </row>
        <row r="432">
          <cell r="A432">
            <v>0</v>
          </cell>
        </row>
        <row r="433">
          <cell r="A433">
            <v>0</v>
          </cell>
        </row>
        <row r="434">
          <cell r="A434">
            <v>0</v>
          </cell>
        </row>
        <row r="435">
          <cell r="A435">
            <v>0</v>
          </cell>
        </row>
        <row r="436">
          <cell r="A436">
            <v>0</v>
          </cell>
        </row>
        <row r="437">
          <cell r="A437">
            <v>0</v>
          </cell>
        </row>
        <row r="438">
          <cell r="A438">
            <v>0</v>
          </cell>
        </row>
        <row r="439">
          <cell r="A439">
            <v>0</v>
          </cell>
        </row>
        <row r="440">
          <cell r="A440">
            <v>0</v>
          </cell>
        </row>
        <row r="441">
          <cell r="A441">
            <v>0</v>
          </cell>
        </row>
        <row r="442">
          <cell r="A442">
            <v>0</v>
          </cell>
        </row>
        <row r="443">
          <cell r="A443">
            <v>0</v>
          </cell>
        </row>
        <row r="444">
          <cell r="A444">
            <v>0</v>
          </cell>
        </row>
        <row r="445">
          <cell r="A445">
            <v>0</v>
          </cell>
        </row>
        <row r="446">
          <cell r="A446">
            <v>0</v>
          </cell>
        </row>
        <row r="447">
          <cell r="A447">
            <v>0</v>
          </cell>
        </row>
        <row r="448">
          <cell r="A448">
            <v>0</v>
          </cell>
        </row>
        <row r="449">
          <cell r="A449">
            <v>0</v>
          </cell>
        </row>
        <row r="450">
          <cell r="A450">
            <v>0</v>
          </cell>
        </row>
        <row r="451">
          <cell r="A451">
            <v>0</v>
          </cell>
        </row>
        <row r="452">
          <cell r="A452">
            <v>0</v>
          </cell>
        </row>
        <row r="453">
          <cell r="A453">
            <v>0</v>
          </cell>
        </row>
        <row r="454">
          <cell r="A454">
            <v>0</v>
          </cell>
        </row>
        <row r="455">
          <cell r="A455">
            <v>0</v>
          </cell>
        </row>
        <row r="456">
          <cell r="A456">
            <v>0</v>
          </cell>
        </row>
        <row r="457">
          <cell r="A457">
            <v>0</v>
          </cell>
        </row>
        <row r="458">
          <cell r="A458">
            <v>0</v>
          </cell>
        </row>
        <row r="459">
          <cell r="A459">
            <v>0</v>
          </cell>
        </row>
        <row r="460">
          <cell r="A460">
            <v>0</v>
          </cell>
        </row>
        <row r="461">
          <cell r="A461">
            <v>0</v>
          </cell>
        </row>
        <row r="462">
          <cell r="A462">
            <v>0</v>
          </cell>
        </row>
        <row r="463">
          <cell r="A463">
            <v>0</v>
          </cell>
        </row>
        <row r="464">
          <cell r="A464">
            <v>0</v>
          </cell>
        </row>
        <row r="465">
          <cell r="A465">
            <v>0</v>
          </cell>
        </row>
        <row r="466">
          <cell r="A466">
            <v>0</v>
          </cell>
        </row>
        <row r="467">
          <cell r="A467">
            <v>0</v>
          </cell>
        </row>
        <row r="468">
          <cell r="A468">
            <v>0</v>
          </cell>
        </row>
        <row r="469">
          <cell r="A469">
            <v>0</v>
          </cell>
        </row>
        <row r="470">
          <cell r="A470">
            <v>0</v>
          </cell>
        </row>
        <row r="471">
          <cell r="A471">
            <v>0</v>
          </cell>
        </row>
        <row r="472">
          <cell r="A472">
            <v>0</v>
          </cell>
        </row>
        <row r="473">
          <cell r="A473">
            <v>0</v>
          </cell>
        </row>
        <row r="474">
          <cell r="A474">
            <v>0</v>
          </cell>
        </row>
        <row r="475">
          <cell r="A475">
            <v>0</v>
          </cell>
        </row>
        <row r="476">
          <cell r="A476">
            <v>0</v>
          </cell>
        </row>
        <row r="477">
          <cell r="A477">
            <v>0</v>
          </cell>
        </row>
        <row r="478">
          <cell r="A478">
            <v>0</v>
          </cell>
        </row>
        <row r="479">
          <cell r="A479">
            <v>0</v>
          </cell>
        </row>
        <row r="480">
          <cell r="A480">
            <v>0</v>
          </cell>
        </row>
        <row r="481">
          <cell r="A481">
            <v>0</v>
          </cell>
        </row>
        <row r="482">
          <cell r="A482">
            <v>0</v>
          </cell>
        </row>
        <row r="483">
          <cell r="A483">
            <v>0</v>
          </cell>
        </row>
        <row r="484">
          <cell r="A484">
            <v>0</v>
          </cell>
        </row>
        <row r="485">
          <cell r="A485">
            <v>0</v>
          </cell>
        </row>
        <row r="486">
          <cell r="A486">
            <v>0</v>
          </cell>
        </row>
        <row r="487">
          <cell r="A487">
            <v>0</v>
          </cell>
        </row>
        <row r="488">
          <cell r="A488">
            <v>0</v>
          </cell>
        </row>
        <row r="489">
          <cell r="A489">
            <v>0</v>
          </cell>
        </row>
        <row r="490">
          <cell r="A490">
            <v>0</v>
          </cell>
        </row>
        <row r="491">
          <cell r="A491">
            <v>0</v>
          </cell>
        </row>
        <row r="492">
          <cell r="A492">
            <v>0</v>
          </cell>
        </row>
        <row r="493">
          <cell r="A493">
            <v>0</v>
          </cell>
        </row>
        <row r="494">
          <cell r="A494">
            <v>0</v>
          </cell>
        </row>
        <row r="495">
          <cell r="A495">
            <v>0</v>
          </cell>
        </row>
        <row r="496">
          <cell r="A496">
            <v>0</v>
          </cell>
        </row>
        <row r="497">
          <cell r="A497">
            <v>0</v>
          </cell>
        </row>
        <row r="498">
          <cell r="A498">
            <v>0</v>
          </cell>
        </row>
        <row r="499">
          <cell r="A499">
            <v>0</v>
          </cell>
        </row>
        <row r="500">
          <cell r="A500">
            <v>0</v>
          </cell>
        </row>
        <row r="501">
          <cell r="A501">
            <v>0</v>
          </cell>
        </row>
        <row r="502">
          <cell r="A502">
            <v>0</v>
          </cell>
        </row>
        <row r="503">
          <cell r="A503">
            <v>0</v>
          </cell>
        </row>
        <row r="504">
          <cell r="A504">
            <v>0</v>
          </cell>
        </row>
        <row r="505">
          <cell r="A505">
            <v>0</v>
          </cell>
        </row>
        <row r="506">
          <cell r="A506">
            <v>0</v>
          </cell>
        </row>
        <row r="507">
          <cell r="A507">
            <v>0</v>
          </cell>
        </row>
        <row r="508">
          <cell r="A508">
            <v>0</v>
          </cell>
        </row>
        <row r="509">
          <cell r="A509">
            <v>0</v>
          </cell>
        </row>
        <row r="510">
          <cell r="A510">
            <v>0</v>
          </cell>
        </row>
        <row r="511">
          <cell r="A511">
            <v>0</v>
          </cell>
        </row>
        <row r="512">
          <cell r="A512">
            <v>0</v>
          </cell>
        </row>
        <row r="513">
          <cell r="A513">
            <v>0</v>
          </cell>
        </row>
        <row r="514">
          <cell r="A514">
            <v>0</v>
          </cell>
        </row>
        <row r="515">
          <cell r="A515">
            <v>0</v>
          </cell>
        </row>
        <row r="516">
          <cell r="A516">
            <v>0</v>
          </cell>
        </row>
        <row r="517">
          <cell r="A517">
            <v>0</v>
          </cell>
        </row>
        <row r="518">
          <cell r="A518">
            <v>0</v>
          </cell>
        </row>
        <row r="519">
          <cell r="A519">
            <v>0</v>
          </cell>
        </row>
        <row r="520">
          <cell r="A520">
            <v>0</v>
          </cell>
        </row>
        <row r="521">
          <cell r="A521">
            <v>0</v>
          </cell>
        </row>
        <row r="522">
          <cell r="A522">
            <v>0</v>
          </cell>
        </row>
        <row r="523">
          <cell r="A523">
            <v>0</v>
          </cell>
        </row>
        <row r="524">
          <cell r="A524">
            <v>0</v>
          </cell>
        </row>
        <row r="525">
          <cell r="A525">
            <v>0</v>
          </cell>
        </row>
        <row r="526">
          <cell r="A526">
            <v>0</v>
          </cell>
        </row>
        <row r="527">
          <cell r="A527">
            <v>0</v>
          </cell>
        </row>
        <row r="528">
          <cell r="A528">
            <v>0</v>
          </cell>
        </row>
        <row r="529">
          <cell r="A529">
            <v>0</v>
          </cell>
        </row>
        <row r="530">
          <cell r="A530">
            <v>0</v>
          </cell>
        </row>
        <row r="531">
          <cell r="A531">
            <v>0</v>
          </cell>
        </row>
        <row r="532">
          <cell r="A532">
            <v>0</v>
          </cell>
        </row>
        <row r="533">
          <cell r="A533">
            <v>0</v>
          </cell>
        </row>
        <row r="534">
          <cell r="A534">
            <v>0</v>
          </cell>
        </row>
        <row r="535">
          <cell r="A535">
            <v>0</v>
          </cell>
        </row>
        <row r="536">
          <cell r="A536">
            <v>0</v>
          </cell>
        </row>
        <row r="537">
          <cell r="A537">
            <v>0</v>
          </cell>
        </row>
        <row r="538">
          <cell r="A538">
            <v>0</v>
          </cell>
        </row>
        <row r="539">
          <cell r="A539">
            <v>0</v>
          </cell>
        </row>
        <row r="540">
          <cell r="A540">
            <v>0</v>
          </cell>
        </row>
        <row r="541">
          <cell r="A541">
            <v>0</v>
          </cell>
        </row>
        <row r="542">
          <cell r="A542">
            <v>0</v>
          </cell>
        </row>
        <row r="543">
          <cell r="A543">
            <v>0</v>
          </cell>
        </row>
        <row r="544">
          <cell r="A544">
            <v>0</v>
          </cell>
        </row>
        <row r="545">
          <cell r="A545">
            <v>0</v>
          </cell>
        </row>
        <row r="546">
          <cell r="A546">
            <v>0</v>
          </cell>
        </row>
        <row r="547">
          <cell r="A547">
            <v>0</v>
          </cell>
        </row>
        <row r="548">
          <cell r="A548">
            <v>0</v>
          </cell>
        </row>
        <row r="549">
          <cell r="A549">
            <v>0</v>
          </cell>
        </row>
        <row r="550">
          <cell r="A550">
            <v>0</v>
          </cell>
        </row>
        <row r="551">
          <cell r="A551">
            <v>0</v>
          </cell>
        </row>
        <row r="552">
          <cell r="A552">
            <v>0</v>
          </cell>
        </row>
        <row r="553">
          <cell r="A553">
            <v>0</v>
          </cell>
        </row>
        <row r="554">
          <cell r="A554">
            <v>0</v>
          </cell>
        </row>
        <row r="555">
          <cell r="A555">
            <v>0</v>
          </cell>
        </row>
        <row r="556">
          <cell r="A556">
            <v>0</v>
          </cell>
        </row>
        <row r="557">
          <cell r="A557">
            <v>0</v>
          </cell>
        </row>
        <row r="558">
          <cell r="A558">
            <v>0</v>
          </cell>
        </row>
        <row r="559">
          <cell r="A559">
            <v>0</v>
          </cell>
        </row>
        <row r="560">
          <cell r="A560">
            <v>0</v>
          </cell>
        </row>
        <row r="561">
          <cell r="A561">
            <v>0</v>
          </cell>
        </row>
        <row r="562">
          <cell r="A562">
            <v>0</v>
          </cell>
        </row>
        <row r="563">
          <cell r="A563">
            <v>0</v>
          </cell>
        </row>
        <row r="564">
          <cell r="A564">
            <v>0</v>
          </cell>
        </row>
        <row r="565">
          <cell r="A565">
            <v>0</v>
          </cell>
        </row>
        <row r="566">
          <cell r="A566">
            <v>0</v>
          </cell>
        </row>
        <row r="567">
          <cell r="A567">
            <v>0</v>
          </cell>
        </row>
        <row r="568">
          <cell r="A568">
            <v>0</v>
          </cell>
        </row>
        <row r="569">
          <cell r="A569">
            <v>0</v>
          </cell>
        </row>
        <row r="570">
          <cell r="A570">
            <v>0</v>
          </cell>
        </row>
        <row r="571">
          <cell r="A571">
            <v>0</v>
          </cell>
        </row>
        <row r="572">
          <cell r="A572">
            <v>0</v>
          </cell>
        </row>
        <row r="573">
          <cell r="A573">
            <v>0</v>
          </cell>
        </row>
        <row r="574">
          <cell r="A574">
            <v>0</v>
          </cell>
        </row>
        <row r="575">
          <cell r="A575">
            <v>0</v>
          </cell>
        </row>
        <row r="576">
          <cell r="A576">
            <v>0</v>
          </cell>
        </row>
        <row r="577">
          <cell r="A577">
            <v>0</v>
          </cell>
        </row>
        <row r="578">
          <cell r="A578">
            <v>0</v>
          </cell>
        </row>
        <row r="579">
          <cell r="A579">
            <v>0</v>
          </cell>
        </row>
        <row r="580">
          <cell r="A580">
            <v>0</v>
          </cell>
        </row>
        <row r="581">
          <cell r="A581">
            <v>0</v>
          </cell>
        </row>
        <row r="582">
          <cell r="A582">
            <v>0</v>
          </cell>
        </row>
        <row r="583">
          <cell r="A583">
            <v>0</v>
          </cell>
        </row>
        <row r="584">
          <cell r="A584">
            <v>0</v>
          </cell>
        </row>
        <row r="585">
          <cell r="A585">
            <v>0</v>
          </cell>
        </row>
        <row r="586">
          <cell r="A586">
            <v>0</v>
          </cell>
        </row>
        <row r="587">
          <cell r="A587">
            <v>0</v>
          </cell>
        </row>
        <row r="588">
          <cell r="A588">
            <v>0</v>
          </cell>
        </row>
        <row r="589">
          <cell r="A589">
            <v>0</v>
          </cell>
        </row>
        <row r="590">
          <cell r="A590">
            <v>0</v>
          </cell>
        </row>
        <row r="591">
          <cell r="A591">
            <v>0</v>
          </cell>
        </row>
        <row r="592">
          <cell r="A592">
            <v>0</v>
          </cell>
        </row>
        <row r="593">
          <cell r="A593">
            <v>0</v>
          </cell>
        </row>
        <row r="594">
          <cell r="A594">
            <v>0</v>
          </cell>
        </row>
        <row r="595">
          <cell r="A595">
            <v>0</v>
          </cell>
        </row>
        <row r="596">
          <cell r="A596">
            <v>0</v>
          </cell>
        </row>
        <row r="597">
          <cell r="A597">
            <v>0</v>
          </cell>
        </row>
        <row r="598">
          <cell r="A598">
            <v>0</v>
          </cell>
        </row>
        <row r="599">
          <cell r="A599">
            <v>0</v>
          </cell>
        </row>
        <row r="600">
          <cell r="A600">
            <v>0</v>
          </cell>
        </row>
        <row r="601">
          <cell r="A601">
            <v>0</v>
          </cell>
        </row>
        <row r="602">
          <cell r="A602">
            <v>0</v>
          </cell>
        </row>
        <row r="603">
          <cell r="A603">
            <v>0</v>
          </cell>
        </row>
        <row r="604">
          <cell r="A604">
            <v>0</v>
          </cell>
        </row>
        <row r="605">
          <cell r="A605">
            <v>0</v>
          </cell>
        </row>
        <row r="606">
          <cell r="A606">
            <v>0</v>
          </cell>
        </row>
        <row r="607">
          <cell r="A607">
            <v>0</v>
          </cell>
        </row>
        <row r="608">
          <cell r="A608">
            <v>0</v>
          </cell>
        </row>
        <row r="609">
          <cell r="A609">
            <v>0</v>
          </cell>
        </row>
        <row r="610">
          <cell r="A610">
            <v>0</v>
          </cell>
        </row>
        <row r="611">
          <cell r="A611">
            <v>0</v>
          </cell>
        </row>
        <row r="612">
          <cell r="A612">
            <v>0</v>
          </cell>
        </row>
        <row r="613">
          <cell r="A613">
            <v>0</v>
          </cell>
        </row>
        <row r="614">
          <cell r="A614">
            <v>0</v>
          </cell>
        </row>
        <row r="615">
          <cell r="A615">
            <v>0</v>
          </cell>
        </row>
        <row r="616">
          <cell r="A616">
            <v>0</v>
          </cell>
        </row>
        <row r="617">
          <cell r="A617">
            <v>0</v>
          </cell>
        </row>
        <row r="618">
          <cell r="A618">
            <v>0</v>
          </cell>
        </row>
        <row r="619">
          <cell r="A619">
            <v>0</v>
          </cell>
        </row>
        <row r="620">
          <cell r="A620">
            <v>0</v>
          </cell>
        </row>
        <row r="621">
          <cell r="A621">
            <v>0</v>
          </cell>
        </row>
        <row r="622">
          <cell r="A622">
            <v>0</v>
          </cell>
        </row>
        <row r="623">
          <cell r="A623">
            <v>0</v>
          </cell>
        </row>
        <row r="624">
          <cell r="A624">
            <v>0</v>
          </cell>
        </row>
        <row r="625">
          <cell r="A625">
            <v>0</v>
          </cell>
        </row>
        <row r="626">
          <cell r="A626">
            <v>0</v>
          </cell>
        </row>
        <row r="627">
          <cell r="A627">
            <v>0</v>
          </cell>
        </row>
        <row r="628">
          <cell r="A628">
            <v>0</v>
          </cell>
        </row>
        <row r="629">
          <cell r="A629">
            <v>0</v>
          </cell>
        </row>
        <row r="630">
          <cell r="A630">
            <v>0</v>
          </cell>
        </row>
        <row r="631">
          <cell r="A631">
            <v>0</v>
          </cell>
        </row>
        <row r="632">
          <cell r="A632">
            <v>0</v>
          </cell>
        </row>
        <row r="633">
          <cell r="A633">
            <v>0</v>
          </cell>
        </row>
        <row r="634">
          <cell r="A634">
            <v>0</v>
          </cell>
        </row>
        <row r="635">
          <cell r="A635">
            <v>0</v>
          </cell>
        </row>
        <row r="636">
          <cell r="A636">
            <v>0</v>
          </cell>
        </row>
        <row r="637">
          <cell r="A637">
            <v>0</v>
          </cell>
        </row>
        <row r="638">
          <cell r="A638">
            <v>0</v>
          </cell>
        </row>
        <row r="639">
          <cell r="A639">
            <v>0</v>
          </cell>
        </row>
        <row r="640">
          <cell r="A640">
            <v>0</v>
          </cell>
        </row>
        <row r="641">
          <cell r="A641">
            <v>0</v>
          </cell>
        </row>
        <row r="642">
          <cell r="A642">
            <v>0</v>
          </cell>
        </row>
        <row r="643">
          <cell r="A643">
            <v>0</v>
          </cell>
        </row>
        <row r="644">
          <cell r="A644">
            <v>0</v>
          </cell>
        </row>
        <row r="645">
          <cell r="A645">
            <v>0</v>
          </cell>
        </row>
        <row r="646">
          <cell r="A646">
            <v>0</v>
          </cell>
        </row>
        <row r="647">
          <cell r="A647">
            <v>0</v>
          </cell>
        </row>
        <row r="648">
          <cell r="A648">
            <v>0</v>
          </cell>
        </row>
        <row r="649">
          <cell r="A649">
            <v>0</v>
          </cell>
        </row>
        <row r="650">
          <cell r="A650">
            <v>0</v>
          </cell>
        </row>
        <row r="651">
          <cell r="A651">
            <v>0</v>
          </cell>
        </row>
        <row r="652">
          <cell r="A652">
            <v>0</v>
          </cell>
        </row>
        <row r="653">
          <cell r="A653">
            <v>0</v>
          </cell>
        </row>
        <row r="654">
          <cell r="A654">
            <v>0</v>
          </cell>
        </row>
      </sheetData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>
    <pageSetUpPr fitToPage="1"/>
  </sheetPr>
  <dimension ref="B1:O58"/>
  <sheetViews>
    <sheetView showGridLines="0" tabSelected="1" zoomScale="70" zoomScaleNormal="70" workbookViewId="0">
      <pane ySplit="8" topLeftCell="A9" activePane="bottomLeft" state="frozen"/>
      <selection sqref="A1:XFD1048576"/>
      <selection pane="bottomLeft" activeCell="M1" sqref="M1"/>
    </sheetView>
  </sheetViews>
  <sheetFormatPr defaultColWidth="9.109375" defaultRowHeight="13.8" x14ac:dyDescent="0.3"/>
  <cols>
    <col min="1" max="1" width="9.109375" style="5"/>
    <col min="2" max="2" width="17.5546875" style="6" customWidth="1"/>
    <col min="3" max="5" width="13.109375" style="6" customWidth="1"/>
    <col min="6" max="6" width="12.5546875" style="6" customWidth="1"/>
    <col min="7" max="7" width="10.88671875" style="6" customWidth="1"/>
    <col min="8" max="8" width="11.44140625" style="6" customWidth="1"/>
    <col min="9" max="9" width="17.44140625" style="6" customWidth="1"/>
    <col min="10" max="10" width="14.44140625" style="6" customWidth="1"/>
    <col min="11" max="11" width="9.109375" style="6"/>
    <col min="12" max="12" width="10.44140625" style="6" bestFit="1" customWidth="1"/>
    <col min="13" max="16384" width="9.109375" style="5"/>
  </cols>
  <sheetData>
    <row r="1" spans="2:15" ht="18" x14ac:dyDescent="0.35">
      <c r="B1" s="17" t="s">
        <v>21</v>
      </c>
      <c r="C1" s="17"/>
      <c r="D1" s="17"/>
      <c r="E1" s="17"/>
      <c r="F1" s="17"/>
      <c r="G1" s="17"/>
      <c r="H1" s="17"/>
      <c r="I1" s="17"/>
      <c r="J1" s="17"/>
    </row>
    <row r="2" spans="2:15" x14ac:dyDescent="0.3">
      <c r="B2" s="18"/>
      <c r="C2" s="18"/>
      <c r="D2" s="18"/>
      <c r="E2" s="18"/>
      <c r="F2" s="18"/>
      <c r="G2" s="18"/>
      <c r="H2" s="18"/>
      <c r="I2" s="18"/>
      <c r="J2" s="18"/>
    </row>
    <row r="3" spans="2:15" ht="21" x14ac:dyDescent="0.4">
      <c r="B3" s="20" t="s">
        <v>22</v>
      </c>
      <c r="C3" s="20"/>
      <c r="D3" s="20"/>
      <c r="E3" s="20"/>
      <c r="F3" s="20"/>
      <c r="G3" s="20"/>
      <c r="H3" s="20"/>
      <c r="I3" s="20"/>
      <c r="J3" s="20"/>
    </row>
    <row r="4" spans="2:15" s="2" customFormat="1" ht="9.75" customHeight="1" x14ac:dyDescent="0.3">
      <c r="B4" s="26"/>
      <c r="C4" s="25"/>
      <c r="D4" s="25"/>
      <c r="E4" s="24"/>
      <c r="F4" s="24"/>
      <c r="G4" s="24"/>
      <c r="H4" s="10"/>
      <c r="I4" s="10"/>
      <c r="J4" s="10"/>
      <c r="K4" s="10"/>
      <c r="L4" s="10"/>
    </row>
    <row r="5" spans="2:15" ht="10.35" customHeight="1" x14ac:dyDescent="0.3">
      <c r="B5" s="7"/>
      <c r="I5" s="23"/>
    </row>
    <row r="6" spans="2:15" ht="24" customHeight="1" x14ac:dyDescent="0.3">
      <c r="B6" s="7"/>
      <c r="C6" s="7"/>
      <c r="D6" s="7"/>
      <c r="E6" s="7"/>
      <c r="F6" s="7"/>
      <c r="G6" s="7"/>
      <c r="H6" s="7"/>
      <c r="I6" s="7"/>
      <c r="J6" s="7"/>
      <c r="K6" s="56"/>
      <c r="L6" s="56"/>
    </row>
    <row r="7" spans="2:15" s="122" customFormat="1" ht="20.399999999999999" customHeight="1" x14ac:dyDescent="0.3">
      <c r="B7" s="118"/>
      <c r="C7" s="117" t="s">
        <v>11</v>
      </c>
      <c r="D7" s="117"/>
      <c r="E7" s="117"/>
      <c r="F7" s="82" t="s">
        <v>12</v>
      </c>
      <c r="G7" s="82"/>
      <c r="H7" s="82"/>
      <c r="I7" s="127" t="s">
        <v>23</v>
      </c>
      <c r="J7" s="126"/>
      <c r="K7" s="121"/>
      <c r="L7" s="121"/>
    </row>
    <row r="8" spans="2:15" ht="35.1" customHeight="1" x14ac:dyDescent="0.3">
      <c r="B8" s="58" t="s">
        <v>2</v>
      </c>
      <c r="C8" s="124" t="s">
        <v>13</v>
      </c>
      <c r="D8" s="124" t="s">
        <v>24</v>
      </c>
      <c r="E8" s="124" t="s">
        <v>16</v>
      </c>
      <c r="F8" s="94" t="s">
        <v>14</v>
      </c>
      <c r="G8" s="94" t="s">
        <v>25</v>
      </c>
      <c r="H8" s="124" t="s">
        <v>17</v>
      </c>
      <c r="I8" s="59" t="s">
        <v>18</v>
      </c>
      <c r="J8" s="59" t="s">
        <v>55</v>
      </c>
      <c r="K8" s="56"/>
      <c r="L8" s="56"/>
    </row>
    <row r="9" spans="2:15" ht="15.6" x14ac:dyDescent="0.3">
      <c r="B9" s="33" t="s">
        <v>0</v>
      </c>
      <c r="C9" s="37"/>
      <c r="D9" s="37"/>
      <c r="E9" s="37"/>
      <c r="F9" s="37"/>
      <c r="G9" s="37"/>
      <c r="H9" s="37"/>
      <c r="I9" s="37"/>
      <c r="J9" s="37"/>
      <c r="K9" s="56"/>
      <c r="L9" s="56"/>
    </row>
    <row r="10" spans="2:15" ht="15" customHeight="1" x14ac:dyDescent="0.3">
      <c r="B10" s="37">
        <v>2010</v>
      </c>
      <c r="C10" s="92">
        <v>55.711332626963291</v>
      </c>
      <c r="D10" s="92">
        <v>53.238984935283149</v>
      </c>
      <c r="E10" s="92">
        <v>55.662030759901775</v>
      </c>
      <c r="F10" s="99">
        <v>459.02436751748456</v>
      </c>
      <c r="G10" s="99">
        <v>502.93295270490057</v>
      </c>
      <c r="H10" s="99">
        <v>459.75428951678174</v>
      </c>
      <c r="I10" s="100">
        <v>16.23001103892959</v>
      </c>
      <c r="J10" s="101">
        <v>21.47601256325807</v>
      </c>
      <c r="K10" s="56"/>
      <c r="L10" s="56"/>
      <c r="M10" s="99"/>
      <c r="N10" s="100"/>
      <c r="O10" s="101"/>
    </row>
    <row r="11" spans="2:15" ht="15" customHeight="1" x14ac:dyDescent="0.3">
      <c r="B11" s="36">
        <v>2011</v>
      </c>
      <c r="C11" s="95">
        <v>55.976125310691103</v>
      </c>
      <c r="D11" s="95">
        <v>52.728124365555843</v>
      </c>
      <c r="E11" s="95">
        <v>55.911992909277679</v>
      </c>
      <c r="F11" s="96">
        <v>461.56005457670398</v>
      </c>
      <c r="G11" s="96">
        <v>531.39677338534375</v>
      </c>
      <c r="H11" s="96">
        <v>462.60023078071566</v>
      </c>
      <c r="I11" s="97">
        <v>15.61830554656291</v>
      </c>
      <c r="J11" s="98">
        <v>20.140671528171897</v>
      </c>
      <c r="K11" s="56"/>
      <c r="L11" s="56"/>
      <c r="M11" s="99"/>
      <c r="N11" s="100"/>
      <c r="O11" s="101"/>
    </row>
    <row r="12" spans="2:15" ht="15" customHeight="1" x14ac:dyDescent="0.3">
      <c r="B12" s="37">
        <v>2012</v>
      </c>
      <c r="C12" s="92">
        <v>55.57578753808663</v>
      </c>
      <c r="D12" s="92">
        <v>54.833441090587939</v>
      </c>
      <c r="E12" s="92">
        <v>55.555168801751414</v>
      </c>
      <c r="F12" s="99">
        <v>460.66517199853587</v>
      </c>
      <c r="G12" s="99">
        <v>605.69023459166692</v>
      </c>
      <c r="H12" s="99">
        <v>463.47780588502189</v>
      </c>
      <c r="I12" s="100">
        <v>13.692534471796472</v>
      </c>
      <c r="J12" s="101">
        <v>17.238489669598284</v>
      </c>
      <c r="K12" s="56"/>
      <c r="L12" s="56"/>
      <c r="M12" s="99"/>
      <c r="N12" s="100"/>
      <c r="O12" s="101"/>
    </row>
    <row r="13" spans="2:15" ht="15" customHeight="1" x14ac:dyDescent="0.3">
      <c r="B13" s="36">
        <v>2013</v>
      </c>
      <c r="C13" s="95">
        <v>55.602712616479785</v>
      </c>
      <c r="D13" s="95">
        <v>54.588413375281611</v>
      </c>
      <c r="E13" s="95">
        <v>55.575182104698975</v>
      </c>
      <c r="F13" s="96">
        <v>462.38819222246616</v>
      </c>
      <c r="G13" s="96">
        <v>641.46086480588212</v>
      </c>
      <c r="H13" s="96">
        <v>465.7317704901443</v>
      </c>
      <c r="I13" s="97">
        <v>12.098350832184037</v>
      </c>
      <c r="J13" s="98">
        <v>14.985672896756483</v>
      </c>
      <c r="K13" s="56"/>
      <c r="L13" s="56"/>
      <c r="M13" s="99"/>
      <c r="N13" s="100"/>
      <c r="O13" s="101"/>
    </row>
    <row r="14" spans="2:15" ht="15" customHeight="1" x14ac:dyDescent="0.3">
      <c r="B14" s="37">
        <v>2014</v>
      </c>
      <c r="C14" s="92">
        <v>56.771962268435608</v>
      </c>
      <c r="D14" s="92">
        <v>57.225039443965258</v>
      </c>
      <c r="E14" s="92">
        <v>56.78473723505531</v>
      </c>
      <c r="F14" s="99">
        <v>466.86548811212776</v>
      </c>
      <c r="G14" s="99">
        <v>669.16221284445373</v>
      </c>
      <c r="H14" s="99">
        <v>470.67213352178192</v>
      </c>
      <c r="I14" s="100">
        <v>11.827129621273052</v>
      </c>
      <c r="J14" s="101">
        <v>14.415102771733531</v>
      </c>
      <c r="K14" s="56"/>
      <c r="L14" s="56"/>
      <c r="M14" s="99"/>
      <c r="N14" s="100"/>
      <c r="O14" s="101"/>
    </row>
    <row r="15" spans="2:15" ht="15" customHeight="1" x14ac:dyDescent="0.3">
      <c r="B15" s="36">
        <v>2015</v>
      </c>
      <c r="C15" s="95">
        <v>59.526352478577685</v>
      </c>
      <c r="D15" s="95">
        <v>64.945200550863987</v>
      </c>
      <c r="E15" s="95">
        <v>59.683053589937686</v>
      </c>
      <c r="F15" s="96">
        <v>468.79929474514353</v>
      </c>
      <c r="G15" s="96">
        <v>695.09302929156217</v>
      </c>
      <c r="H15" s="96">
        <v>473.34441294702486</v>
      </c>
      <c r="I15" s="97">
        <v>11.406632972437972</v>
      </c>
      <c r="J15" s="98">
        <v>13.859670810418537</v>
      </c>
      <c r="K15" s="56"/>
      <c r="L15" s="56"/>
      <c r="M15" s="99"/>
      <c r="N15" s="100"/>
      <c r="O15" s="101"/>
    </row>
    <row r="16" spans="2:15" ht="15" customHeight="1" x14ac:dyDescent="0.3">
      <c r="B16" s="37">
        <v>2016</v>
      </c>
      <c r="C16" s="92">
        <v>61.120155932546318</v>
      </c>
      <c r="D16" s="92">
        <v>70.920812509882737</v>
      </c>
      <c r="E16" s="92">
        <v>61.453181790775169</v>
      </c>
      <c r="F16" s="99">
        <v>473.73438513069169</v>
      </c>
      <c r="G16" s="99">
        <v>720.94605212611668</v>
      </c>
      <c r="H16" s="99">
        <v>479.63071119020742</v>
      </c>
      <c r="I16" s="100">
        <v>11.979275912104539</v>
      </c>
      <c r="J16" s="101">
        <v>14.423486528973164</v>
      </c>
      <c r="K16" s="56"/>
      <c r="L16" s="56"/>
      <c r="M16" s="99"/>
      <c r="N16" s="100"/>
      <c r="O16" s="101"/>
    </row>
    <row r="17" spans="2:15" ht="15" customHeight="1" x14ac:dyDescent="0.3">
      <c r="B17" s="40">
        <v>2017</v>
      </c>
      <c r="C17" s="95">
        <v>62.632120932962565</v>
      </c>
      <c r="D17" s="95">
        <v>70.857920264542457</v>
      </c>
      <c r="E17" s="95">
        <v>62.908127378807663</v>
      </c>
      <c r="F17" s="96">
        <v>474.29727982213296</v>
      </c>
      <c r="G17" s="96">
        <v>717.0970207131702</v>
      </c>
      <c r="H17" s="96">
        <v>480.0091558583091</v>
      </c>
      <c r="I17" s="97">
        <v>11.960073337981147</v>
      </c>
      <c r="J17" s="98">
        <v>14.110162830810861</v>
      </c>
      <c r="K17" s="56"/>
      <c r="L17" s="56"/>
      <c r="M17" s="99"/>
      <c r="N17" s="100"/>
      <c r="O17" s="101"/>
    </row>
    <row r="18" spans="2:15" ht="15" customHeight="1" x14ac:dyDescent="0.3">
      <c r="B18" s="38">
        <v>2018</v>
      </c>
      <c r="C18" s="92">
        <v>63.59370742419533</v>
      </c>
      <c r="D18" s="92">
        <v>69.792578141863885</v>
      </c>
      <c r="E18" s="92">
        <v>63.775925936451458</v>
      </c>
      <c r="F18" s="99">
        <v>483.50876034384174</v>
      </c>
      <c r="G18" s="99">
        <v>671.70308887079239</v>
      </c>
      <c r="H18" s="99">
        <v>487.71006218970439</v>
      </c>
      <c r="I18" s="100">
        <v>11.989659425884646</v>
      </c>
      <c r="J18" s="101">
        <v>13.811405670004346</v>
      </c>
      <c r="K18" s="56"/>
      <c r="L18" s="56"/>
      <c r="M18" s="99"/>
      <c r="N18" s="100"/>
      <c r="O18" s="101"/>
    </row>
    <row r="19" spans="2:15" ht="15" customHeight="1" x14ac:dyDescent="0.3">
      <c r="B19" s="40">
        <v>2019</v>
      </c>
      <c r="C19" s="95">
        <v>64.062207956627205</v>
      </c>
      <c r="D19" s="95">
        <v>72.52518373099393</v>
      </c>
      <c r="E19" s="95">
        <v>64.303660604449647</v>
      </c>
      <c r="F19" s="96">
        <v>490.85976934870848</v>
      </c>
      <c r="G19" s="96">
        <v>670.04295484394129</v>
      </c>
      <c r="H19" s="96">
        <v>494.93575312375333</v>
      </c>
      <c r="I19" s="97">
        <v>12.149223910804933</v>
      </c>
      <c r="J19" s="98">
        <v>13.740112210825369</v>
      </c>
      <c r="K19" s="56"/>
      <c r="L19" s="56"/>
      <c r="M19" s="99"/>
      <c r="N19" s="100"/>
      <c r="O19" s="101"/>
    </row>
    <row r="20" spans="2:15" ht="15" customHeight="1" x14ac:dyDescent="0.3">
      <c r="B20" s="133">
        <v>2020</v>
      </c>
      <c r="C20" s="137">
        <v>64.951444143147057</v>
      </c>
      <c r="D20" s="137">
        <v>71.932560655022428</v>
      </c>
      <c r="E20" s="137">
        <v>65.112412375240169</v>
      </c>
      <c r="F20" s="138">
        <v>493.62594561510031</v>
      </c>
      <c r="G20" s="138">
        <v>674.9347873823823</v>
      </c>
      <c r="H20" s="138">
        <v>497.13669814002071</v>
      </c>
      <c r="I20" s="139">
        <v>11.654898104785817</v>
      </c>
      <c r="J20" s="140">
        <v>12.9924735125926</v>
      </c>
      <c r="K20" s="56"/>
      <c r="L20" s="56"/>
      <c r="M20" s="99"/>
      <c r="N20" s="100"/>
      <c r="O20" s="101"/>
    </row>
    <row r="21" spans="2:15" ht="15" customHeight="1" x14ac:dyDescent="0.3">
      <c r="B21" s="40">
        <v>2021</v>
      </c>
      <c r="C21" s="95">
        <v>66.494689148297297</v>
      </c>
      <c r="D21" s="95">
        <v>72.908200249113619</v>
      </c>
      <c r="E21" s="95">
        <v>66.633252535737412</v>
      </c>
      <c r="F21" s="96">
        <v>509.47865620857914</v>
      </c>
      <c r="G21" s="96">
        <v>661.63685804204522</v>
      </c>
      <c r="H21" s="96">
        <v>512.10024067553343</v>
      </c>
      <c r="I21" s="97">
        <v>10.198989800452773</v>
      </c>
      <c r="J21" s="98">
        <v>11.006235299019201</v>
      </c>
      <c r="K21" s="56"/>
      <c r="L21" s="56"/>
      <c r="M21" s="99"/>
      <c r="N21" s="100"/>
      <c r="O21" s="101"/>
    </row>
    <row r="22" spans="2:15" ht="15" customHeight="1" x14ac:dyDescent="0.3">
      <c r="B22" s="38" t="s">
        <v>50</v>
      </c>
      <c r="C22" s="92">
        <v>66.897822164027062</v>
      </c>
      <c r="D22" s="92">
        <v>72.518936751823446</v>
      </c>
      <c r="E22" s="92">
        <v>67.017526848811315</v>
      </c>
      <c r="F22" s="99">
        <v>489.61564462310605</v>
      </c>
      <c r="G22" s="99">
        <v>639.96734296311968</v>
      </c>
      <c r="H22" s="99">
        <v>492.06316870431283</v>
      </c>
      <c r="I22" s="100">
        <v>13.533736289722112</v>
      </c>
      <c r="J22" s="101">
        <v>13.533736289722112</v>
      </c>
      <c r="K22" s="56"/>
      <c r="L22" s="56"/>
    </row>
    <row r="23" spans="2:15" ht="10.35" customHeight="1" x14ac:dyDescent="0.3">
      <c r="B23" s="39"/>
      <c r="C23" s="89"/>
      <c r="D23" s="89"/>
      <c r="E23" s="89"/>
      <c r="F23" s="102"/>
      <c r="G23" s="102"/>
      <c r="H23" s="102"/>
      <c r="I23" s="103"/>
      <c r="J23" s="104"/>
      <c r="K23" s="56"/>
      <c r="L23" s="56"/>
    </row>
    <row r="24" spans="2:15" ht="15" customHeight="1" x14ac:dyDescent="0.3">
      <c r="B24" s="33" t="s">
        <v>3</v>
      </c>
      <c r="C24" s="92"/>
      <c r="D24" s="92"/>
      <c r="E24" s="92"/>
      <c r="F24" s="99"/>
      <c r="G24" s="99"/>
      <c r="H24" s="99"/>
      <c r="I24" s="100"/>
      <c r="J24" s="101"/>
      <c r="K24" s="56"/>
      <c r="L24" s="56"/>
    </row>
    <row r="25" spans="2:15" ht="15" customHeight="1" x14ac:dyDescent="0.3">
      <c r="B25" s="40">
        <v>2023</v>
      </c>
      <c r="C25" s="95">
        <v>70.206181665362635</v>
      </c>
      <c r="D25" s="95">
        <v>72.818936751823443</v>
      </c>
      <c r="E25" s="95">
        <v>70.264276924018233</v>
      </c>
      <c r="F25" s="96">
        <v>495.3921746931025</v>
      </c>
      <c r="G25" s="96">
        <v>647.51773609503812</v>
      </c>
      <c r="H25" s="96">
        <v>497.86857488684245</v>
      </c>
      <c r="I25" s="97">
        <v>13.598533064096225</v>
      </c>
      <c r="J25" s="98">
        <v>12.934066197661473</v>
      </c>
      <c r="K25" s="56"/>
      <c r="L25" s="56"/>
      <c r="M25" s="142"/>
      <c r="N25" s="142"/>
      <c r="O25" s="142"/>
    </row>
    <row r="26" spans="2:15" ht="15" customHeight="1" x14ac:dyDescent="0.3">
      <c r="B26" s="38">
        <v>2024</v>
      </c>
      <c r="C26" s="92">
        <v>70.478841137571578</v>
      </c>
      <c r="D26" s="92">
        <v>73.118936751823441</v>
      </c>
      <c r="E26" s="92">
        <v>70.537530822891298</v>
      </c>
      <c r="F26" s="99">
        <v>496.7134812219374</v>
      </c>
      <c r="G26" s="99">
        <v>649.24479085275368</v>
      </c>
      <c r="H26" s="99">
        <v>499.19648645288038</v>
      </c>
      <c r="I26" s="100">
        <v>13.906896782608719</v>
      </c>
      <c r="J26" s="101">
        <v>12.905637514543269</v>
      </c>
      <c r="K26" s="56"/>
      <c r="L26" s="56"/>
      <c r="M26" s="142"/>
      <c r="N26" s="142"/>
      <c r="O26" s="142"/>
    </row>
    <row r="27" spans="2:15" ht="10.35" customHeight="1" x14ac:dyDescent="0.3">
      <c r="B27" s="38"/>
      <c r="C27" s="92"/>
      <c r="D27" s="92"/>
      <c r="E27" s="92"/>
      <c r="F27" s="99"/>
      <c r="G27" s="99"/>
      <c r="H27" s="99"/>
      <c r="I27" s="100"/>
      <c r="J27" s="101"/>
      <c r="K27" s="56"/>
      <c r="L27" s="56"/>
      <c r="M27" s="142"/>
      <c r="N27" s="142"/>
      <c r="O27" s="142"/>
    </row>
    <row r="28" spans="2:15" ht="15" customHeight="1" x14ac:dyDescent="0.3">
      <c r="B28" s="40">
        <v>2025</v>
      </c>
      <c r="C28" s="95">
        <v>70.734721523883323</v>
      </c>
      <c r="D28" s="95">
        <v>73.418936751823438</v>
      </c>
      <c r="E28" s="95">
        <v>70.794364550345492</v>
      </c>
      <c r="F28" s="96">
        <v>498.03482077420944</v>
      </c>
      <c r="G28" s="96">
        <v>650.9718887747789</v>
      </c>
      <c r="H28" s="96">
        <v>500.52443120743538</v>
      </c>
      <c r="I28" s="97">
        <v>14.066131869931706</v>
      </c>
      <c r="J28" s="98">
        <v>12.773537615666191</v>
      </c>
      <c r="K28" s="56"/>
      <c r="L28" s="56"/>
      <c r="M28" s="142"/>
      <c r="N28" s="142"/>
      <c r="O28" s="142"/>
    </row>
    <row r="29" spans="2:15" ht="15" customHeight="1" x14ac:dyDescent="0.3">
      <c r="B29" s="38">
        <v>2026</v>
      </c>
      <c r="C29" s="92">
        <v>70.993948426064122</v>
      </c>
      <c r="D29" s="92">
        <v>73.718936751823435</v>
      </c>
      <c r="E29" s="92">
        <v>71.054472582232165</v>
      </c>
      <c r="F29" s="99">
        <v>499.35619334991844</v>
      </c>
      <c r="G29" s="99">
        <v>652.69902986111356</v>
      </c>
      <c r="H29" s="99">
        <v>501.85240915050724</v>
      </c>
      <c r="I29" s="100">
        <v>14.199450253995385</v>
      </c>
      <c r="J29" s="101">
        <v>12.627089428774118</v>
      </c>
      <c r="K29" s="56"/>
      <c r="L29" s="56"/>
      <c r="M29" s="142"/>
      <c r="N29" s="142"/>
      <c r="O29" s="142"/>
    </row>
    <row r="30" spans="2:15" ht="15" customHeight="1" x14ac:dyDescent="0.3">
      <c r="B30" s="40">
        <v>2027</v>
      </c>
      <c r="C30" s="95">
        <v>71.255785470046476</v>
      </c>
      <c r="D30" s="95">
        <v>74.018936751823432</v>
      </c>
      <c r="E30" s="95">
        <v>71.317134464008859</v>
      </c>
      <c r="F30" s="96">
        <v>500.67759894906339</v>
      </c>
      <c r="G30" s="96">
        <v>654.42621411175651</v>
      </c>
      <c r="H30" s="96">
        <v>503.18042028209476</v>
      </c>
      <c r="I30" s="97">
        <v>14.36563971628512</v>
      </c>
      <c r="J30" s="98">
        <v>12.500497916401562</v>
      </c>
      <c r="K30" s="56"/>
      <c r="L30" s="56"/>
      <c r="M30" s="142"/>
      <c r="N30" s="142"/>
      <c r="O30" s="142"/>
    </row>
    <row r="31" spans="2:15" ht="15" customHeight="1" x14ac:dyDescent="0.3">
      <c r="B31" s="38">
        <v>2028</v>
      </c>
      <c r="C31" s="92">
        <v>71.520024674174806</v>
      </c>
      <c r="D31" s="92">
        <v>74.318936751823429</v>
      </c>
      <c r="E31" s="92">
        <v>71.582146788304996</v>
      </c>
      <c r="F31" s="99">
        <v>502.04234328104036</v>
      </c>
      <c r="G31" s="99">
        <v>656.21004559988558</v>
      </c>
      <c r="H31" s="99">
        <v>504.55198679112812</v>
      </c>
      <c r="I31" s="100">
        <v>14.516613237646631</v>
      </c>
      <c r="J31" s="101">
        <v>12.367632101519503</v>
      </c>
      <c r="K31" s="56"/>
      <c r="L31" s="56"/>
      <c r="M31" s="142"/>
      <c r="N31" s="142"/>
      <c r="O31" s="142"/>
    </row>
    <row r="32" spans="2:15" ht="15" customHeight="1" x14ac:dyDescent="0.3">
      <c r="B32" s="40">
        <v>2029</v>
      </c>
      <c r="C32" s="95">
        <v>71.785098691235049</v>
      </c>
      <c r="D32" s="95">
        <v>74.618936751823426</v>
      </c>
      <c r="E32" s="95">
        <v>71.847975754453103</v>
      </c>
      <c r="F32" s="96">
        <v>503.36381777088025</v>
      </c>
      <c r="G32" s="96">
        <v>657.93731989625189</v>
      </c>
      <c r="H32" s="96">
        <v>505.88006715778602</v>
      </c>
      <c r="I32" s="97">
        <v>14.660106640638828</v>
      </c>
      <c r="J32" s="98">
        <v>12.237545337415183</v>
      </c>
      <c r="K32" s="56"/>
      <c r="L32" s="56"/>
      <c r="M32" s="142"/>
      <c r="N32" s="142"/>
      <c r="O32" s="142"/>
    </row>
    <row r="33" spans="2:15" ht="10.35" customHeight="1" x14ac:dyDescent="0.3">
      <c r="B33" s="41"/>
      <c r="C33" s="89"/>
      <c r="D33" s="89"/>
      <c r="E33" s="89"/>
      <c r="F33" s="102"/>
      <c r="G33" s="102"/>
      <c r="H33" s="102"/>
      <c r="I33" s="103"/>
      <c r="J33" s="104"/>
      <c r="K33" s="56"/>
      <c r="L33" s="56"/>
      <c r="M33" s="142"/>
      <c r="N33" s="142"/>
      <c r="O33" s="142"/>
    </row>
    <row r="34" spans="2:15" ht="15" customHeight="1" x14ac:dyDescent="0.3">
      <c r="B34" s="38">
        <v>2030</v>
      </c>
      <c r="C34" s="92">
        <v>72.024587079982723</v>
      </c>
      <c r="D34" s="92">
        <v>74.918936751823423</v>
      </c>
      <c r="E34" s="92">
        <v>72.088763976515494</v>
      </c>
      <c r="F34" s="99">
        <v>504.72863668119351</v>
      </c>
      <c r="G34" s="99">
        <v>659.72124886431288</v>
      </c>
      <c r="H34" s="99">
        <v>507.25170861796312</v>
      </c>
      <c r="I34" s="100">
        <v>14.807064034970645</v>
      </c>
      <c r="J34" s="101">
        <v>12.108929115398775</v>
      </c>
      <c r="K34" s="56"/>
      <c r="L34" s="56"/>
      <c r="M34" s="142"/>
      <c r="N34" s="142"/>
      <c r="O34" s="142"/>
    </row>
    <row r="35" spans="2:15" ht="15" customHeight="1" x14ac:dyDescent="0.3">
      <c r="B35" s="40">
        <v>2031</v>
      </c>
      <c r="C35" s="95">
        <v>72.260801856344429</v>
      </c>
      <c r="D35" s="95">
        <v>75.218936751823421</v>
      </c>
      <c r="E35" s="95">
        <v>72.326346778724229</v>
      </c>
      <c r="F35" s="96">
        <v>506.03443365670552</v>
      </c>
      <c r="G35" s="96">
        <v>661.42803137840315</v>
      </c>
      <c r="H35" s="96">
        <v>508.56403310046517</v>
      </c>
      <c r="I35" s="97">
        <v>14.959838386860955</v>
      </c>
      <c r="J35" s="98">
        <v>11.984260101133682</v>
      </c>
      <c r="K35" s="56"/>
      <c r="L35" s="56"/>
      <c r="M35" s="142"/>
      <c r="N35" s="142"/>
      <c r="O35" s="142"/>
    </row>
    <row r="36" spans="2:15" ht="15" customHeight="1" x14ac:dyDescent="0.3">
      <c r="B36" s="38">
        <v>2032</v>
      </c>
      <c r="C36" s="92">
        <v>72.497992494853293</v>
      </c>
      <c r="D36" s="92">
        <v>75.518936751823418</v>
      </c>
      <c r="E36" s="92">
        <v>72.564883093778548</v>
      </c>
      <c r="F36" s="99">
        <v>507.38354202925484</v>
      </c>
      <c r="G36" s="99">
        <v>663.19142539987956</v>
      </c>
      <c r="H36" s="99">
        <v>509.9198854879703</v>
      </c>
      <c r="I36" s="100">
        <v>15.123326673505932</v>
      </c>
      <c r="J36" s="101">
        <v>11.858311926105912</v>
      </c>
      <c r="K36" s="56"/>
      <c r="L36" s="56"/>
      <c r="M36" s="142"/>
      <c r="N36" s="142"/>
      <c r="O36" s="142"/>
    </row>
    <row r="37" spans="2:15" ht="15" customHeight="1" x14ac:dyDescent="0.3">
      <c r="B37" s="40">
        <v>2033</v>
      </c>
      <c r="C37" s="95">
        <v>72.734864090243732</v>
      </c>
      <c r="D37" s="95">
        <v>75.818936751823415</v>
      </c>
      <c r="E37" s="95">
        <v>72.803105589104661</v>
      </c>
      <c r="F37" s="96">
        <v>508.68933900476577</v>
      </c>
      <c r="G37" s="96">
        <v>664.89820791396824</v>
      </c>
      <c r="H37" s="96">
        <v>511.23220997047127</v>
      </c>
      <c r="I37" s="97">
        <v>15.291363072242254</v>
      </c>
      <c r="J37" s="98">
        <v>11.735109574699571</v>
      </c>
      <c r="K37" s="56"/>
      <c r="L37" s="56"/>
    </row>
    <row r="38" spans="2:15" ht="15" customHeight="1" x14ac:dyDescent="0.3">
      <c r="B38" s="38">
        <v>2034</v>
      </c>
      <c r="C38" s="92">
        <v>72.972852132283961</v>
      </c>
      <c r="D38" s="92">
        <v>76.118936751823412</v>
      </c>
      <c r="E38" s="92">
        <v>73.042419340581702</v>
      </c>
      <c r="F38" s="99">
        <v>510.03844737731396</v>
      </c>
      <c r="G38" s="99">
        <v>666.66160193544317</v>
      </c>
      <c r="H38" s="99">
        <v>512.58806235797533</v>
      </c>
      <c r="I38" s="100">
        <v>15.445496698774161</v>
      </c>
      <c r="J38" s="101">
        <v>11.608533766471643</v>
      </c>
      <c r="K38" s="56"/>
      <c r="L38" s="56"/>
    </row>
    <row r="39" spans="2:15" ht="10.35" customHeight="1" x14ac:dyDescent="0.3">
      <c r="B39" s="38"/>
      <c r="C39" s="92"/>
      <c r="D39" s="92"/>
      <c r="E39" s="92"/>
      <c r="F39" s="99"/>
      <c r="G39" s="99"/>
      <c r="H39" s="99"/>
      <c r="I39" s="100"/>
      <c r="J39" s="101"/>
      <c r="K39" s="56"/>
      <c r="L39" s="56"/>
    </row>
    <row r="40" spans="2:15" ht="15" customHeight="1" x14ac:dyDescent="0.3">
      <c r="B40" s="40">
        <v>2035</v>
      </c>
      <c r="C40" s="95">
        <v>73.211983140724413</v>
      </c>
      <c r="D40" s="95">
        <v>76.418936751823409</v>
      </c>
      <c r="E40" s="95">
        <v>73.282850423332263</v>
      </c>
      <c r="F40" s="96">
        <v>511.39121572141033</v>
      </c>
      <c r="G40" s="96">
        <v>668.42977983646267</v>
      </c>
      <c r="H40" s="96">
        <v>513.94759301274303</v>
      </c>
      <c r="I40" s="97">
        <v>15.598024135733649</v>
      </c>
      <c r="J40" s="98">
        <v>11.482490564739333</v>
      </c>
      <c r="K40" s="56"/>
      <c r="L40" s="56"/>
    </row>
    <row r="41" spans="2:15" ht="15" customHeight="1" x14ac:dyDescent="0.3">
      <c r="B41" s="38">
        <v>2036</v>
      </c>
      <c r="C41" s="92">
        <v>73.451703982927057</v>
      </c>
      <c r="D41" s="92">
        <v>76.718936751823406</v>
      </c>
      <c r="E41" s="92">
        <v>73.523857503324905</v>
      </c>
      <c r="F41" s="99">
        <v>512.74765427286422</v>
      </c>
      <c r="G41" s="99">
        <v>670.20275499605941</v>
      </c>
      <c r="H41" s="99">
        <v>515.31081222175112</v>
      </c>
      <c r="I41" s="100">
        <v>15.755768708627423</v>
      </c>
      <c r="J41" s="101">
        <v>11.356653870467232</v>
      </c>
      <c r="K41" s="56"/>
      <c r="L41" s="56"/>
    </row>
    <row r="42" spans="2:15" ht="15" customHeight="1" x14ac:dyDescent="0.3">
      <c r="B42" s="40">
        <v>2037</v>
      </c>
      <c r="C42" s="95">
        <v>73.691667332382053</v>
      </c>
      <c r="D42" s="95">
        <v>77.018936751823404</v>
      </c>
      <c r="E42" s="95">
        <v>73.765100646481145</v>
      </c>
      <c r="F42" s="96">
        <v>514.10777329724283</v>
      </c>
      <c r="G42" s="96">
        <v>671.98054083216209</v>
      </c>
      <c r="H42" s="96">
        <v>516.67773030188312</v>
      </c>
      <c r="I42" s="97">
        <v>15.918325617815803</v>
      </c>
      <c r="J42" s="98">
        <v>11.231830391212767</v>
      </c>
      <c r="K42" s="56"/>
      <c r="L42" s="56"/>
    </row>
    <row r="43" spans="2:15" ht="15" customHeight="1" x14ac:dyDescent="0.3">
      <c r="B43" s="38">
        <v>2038</v>
      </c>
      <c r="C43" s="92">
        <v>73.932044261617008</v>
      </c>
      <c r="D43" s="92">
        <v>77.318936751823401</v>
      </c>
      <c r="E43" s="92">
        <v>74.006747356524201</v>
      </c>
      <c r="F43" s="99">
        <v>515.47158308994619</v>
      </c>
      <c r="G43" s="99">
        <v>673.76315080169286</v>
      </c>
      <c r="H43" s="99">
        <v>518.04835760000412</v>
      </c>
      <c r="I43" s="100">
        <v>16.085385288666227</v>
      </c>
      <c r="J43" s="101">
        <v>11.108251965633089</v>
      </c>
      <c r="K43" s="56"/>
      <c r="L43" s="56"/>
    </row>
    <row r="44" spans="2:15" ht="15" customHeight="1" x14ac:dyDescent="0.3">
      <c r="B44" s="40">
        <v>2039</v>
      </c>
      <c r="C44" s="95">
        <v>74.172915097029644</v>
      </c>
      <c r="D44" s="95">
        <v>77.618936751823398</v>
      </c>
      <c r="E44" s="95">
        <v>74.248876318224973</v>
      </c>
      <c r="F44" s="96">
        <v>516.83909397630907</v>
      </c>
      <c r="G44" s="96">
        <v>675.55059840070192</v>
      </c>
      <c r="H44" s="96">
        <v>519.42270449306432</v>
      </c>
      <c r="I44" s="97">
        <v>16.250304428604014</v>
      </c>
      <c r="J44" s="98">
        <v>10.986132942842383</v>
      </c>
      <c r="K44" s="56"/>
      <c r="L44" s="56"/>
    </row>
    <row r="45" spans="2:15" ht="10.35" customHeight="1" x14ac:dyDescent="0.3">
      <c r="B45" s="41"/>
      <c r="C45" s="89"/>
      <c r="D45" s="89"/>
      <c r="E45" s="89"/>
      <c r="F45" s="102"/>
      <c r="G45" s="102"/>
      <c r="H45" s="102"/>
      <c r="I45" s="103"/>
      <c r="J45" s="104"/>
      <c r="K45" s="56"/>
      <c r="L45" s="56"/>
    </row>
    <row r="46" spans="2:15" ht="15" customHeight="1" x14ac:dyDescent="0.3">
      <c r="B46" s="38">
        <v>2040</v>
      </c>
      <c r="C46" s="92">
        <v>74.414293128326932</v>
      </c>
      <c r="D46" s="92">
        <v>77.918936751823395</v>
      </c>
      <c r="E46" s="92">
        <v>74.491500595871059</v>
      </c>
      <c r="F46" s="99">
        <v>518.21031631168614</v>
      </c>
      <c r="G46" s="99">
        <v>677.34289716447688</v>
      </c>
      <c r="H46" s="99">
        <v>520.80078138818283</v>
      </c>
      <c r="I46" s="100">
        <v>16.416153298773615</v>
      </c>
      <c r="J46" s="101">
        <v>10.864931166204835</v>
      </c>
      <c r="K46" s="56"/>
      <c r="L46" s="56"/>
    </row>
    <row r="47" spans="2:15" ht="15" customHeight="1" x14ac:dyDescent="0.3">
      <c r="B47" s="40">
        <v>2041</v>
      </c>
      <c r="C47" s="95">
        <v>74.65624029887168</v>
      </c>
      <c r="D47" s="95">
        <v>78.218936751823392</v>
      </c>
      <c r="E47" s="95">
        <v>74.734680886308695</v>
      </c>
      <c r="F47" s="96">
        <v>519.58526048153965</v>
      </c>
      <c r="G47" s="96">
        <v>679.14006066765944</v>
      </c>
      <c r="H47" s="96">
        <v>522.18259872273825</v>
      </c>
      <c r="I47" s="97">
        <v>16.596209907221017</v>
      </c>
      <c r="J47" s="98">
        <v>10.747470628937579</v>
      </c>
      <c r="K47" s="56"/>
      <c r="L47" s="56"/>
    </row>
    <row r="48" spans="2:15" ht="15" customHeight="1" x14ac:dyDescent="0.3">
      <c r="B48" s="38">
        <v>2042</v>
      </c>
      <c r="C48" s="92">
        <v>74.898696354799171</v>
      </c>
      <c r="D48" s="92">
        <v>78.518936751823389</v>
      </c>
      <c r="E48" s="92">
        <v>74.978358255942211</v>
      </c>
      <c r="F48" s="99">
        <v>520.96393690153889</v>
      </c>
      <c r="G48" s="99">
        <v>680.94210252437347</v>
      </c>
      <c r="H48" s="99">
        <v>523.5681669644656</v>
      </c>
      <c r="I48" s="100">
        <v>16.788220057838426</v>
      </c>
      <c r="J48" s="101">
        <v>10.635466131966611</v>
      </c>
      <c r="K48" s="56"/>
      <c r="L48" s="56"/>
    </row>
    <row r="49" spans="2:12" ht="15" customHeight="1" x14ac:dyDescent="0.3">
      <c r="B49" s="40">
        <v>2043</v>
      </c>
      <c r="C49" s="95">
        <v>75.141683922071806</v>
      </c>
      <c r="D49" s="95">
        <v>78.818936751823387</v>
      </c>
      <c r="E49" s="95">
        <v>75.222554908145241</v>
      </c>
      <c r="F49" s="96">
        <v>522.34635601765683</v>
      </c>
      <c r="G49" s="96">
        <v>682.74903638835235</v>
      </c>
      <c r="H49" s="96">
        <v>524.95749661155651</v>
      </c>
      <c r="I49" s="97">
        <v>16.979473768084027</v>
      </c>
      <c r="J49" s="98">
        <v>10.524708905346436</v>
      </c>
      <c r="K49" s="56"/>
      <c r="L49" s="56"/>
    </row>
    <row r="50" spans="2:12" ht="10.35" customHeight="1" x14ac:dyDescent="0.3">
      <c r="B50" s="41"/>
      <c r="C50" s="89"/>
      <c r="D50" s="90"/>
      <c r="E50" s="89"/>
      <c r="F50" s="89"/>
      <c r="G50" s="91" t="s">
        <v>1</v>
      </c>
      <c r="H50" s="89"/>
      <c r="I50" s="103"/>
      <c r="J50" s="104"/>
      <c r="K50" s="56"/>
      <c r="L50" s="56"/>
    </row>
    <row r="51" spans="2:12" ht="15" customHeight="1" x14ac:dyDescent="0.3">
      <c r="B51" s="109" t="s">
        <v>4</v>
      </c>
      <c r="C51" s="92"/>
      <c r="D51" s="92"/>
      <c r="E51" s="92"/>
      <c r="F51" s="92"/>
      <c r="G51" s="93"/>
      <c r="H51" s="92"/>
      <c r="I51" s="100"/>
      <c r="J51" s="101"/>
      <c r="K51" s="56"/>
      <c r="L51" s="56"/>
    </row>
    <row r="52" spans="2:12" ht="15" customHeight="1" x14ac:dyDescent="0.3">
      <c r="B52" s="38" t="s">
        <v>54</v>
      </c>
      <c r="C52" s="42">
        <f>RATE(2022-2010,,-C10,C22)</f>
        <v>1.5365421657622743E-2</v>
      </c>
      <c r="D52" s="42">
        <f t="shared" ref="D52:J52" si="0">RATE(2022-2010,,-D10,D22)</f>
        <v>2.6089251845439001E-2</v>
      </c>
      <c r="E52" s="42">
        <f t="shared" si="0"/>
        <v>1.5591628887206083E-2</v>
      </c>
      <c r="F52" s="42">
        <f t="shared" si="0"/>
        <v>5.3909280095886395E-3</v>
      </c>
      <c r="G52" s="42">
        <f t="shared" si="0"/>
        <v>2.0282983378550199E-2</v>
      </c>
      <c r="H52" s="42">
        <f t="shared" si="0"/>
        <v>5.6756211853801935E-3</v>
      </c>
      <c r="I52" s="42">
        <f t="shared" si="0"/>
        <v>-1.502567987074911E-2</v>
      </c>
      <c r="J52" s="42">
        <f t="shared" si="0"/>
        <v>-3.7748333953486847E-2</v>
      </c>
      <c r="K52" s="56"/>
      <c r="L52" s="56"/>
    </row>
    <row r="53" spans="2:12" ht="15" customHeight="1" x14ac:dyDescent="0.3">
      <c r="B53" s="40" t="s">
        <v>51</v>
      </c>
      <c r="C53" s="43">
        <f>RATE(2023-2022,,-C22,C25)</f>
        <v>4.9453919340211032E-2</v>
      </c>
      <c r="D53" s="43">
        <f t="shared" ref="D53:J53" si="1">RATE(2023-2022,,-D22,D25)</f>
        <v>4.1368505032921554E-3</v>
      </c>
      <c r="E53" s="43">
        <f t="shared" si="1"/>
        <v>4.8446283052662513E-2</v>
      </c>
      <c r="F53" s="43">
        <f t="shared" si="1"/>
        <v>1.1798091285344977E-2</v>
      </c>
      <c r="G53" s="43">
        <f t="shared" si="1"/>
        <v>1.17980912853448E-2</v>
      </c>
      <c r="H53" s="43">
        <f t="shared" si="1"/>
        <v>1.1798091285345119E-2</v>
      </c>
      <c r="I53" s="43">
        <f t="shared" si="1"/>
        <v>4.7877964360308663E-3</v>
      </c>
      <c r="J53" s="43">
        <f t="shared" si="1"/>
        <v>-4.4309278622197287E-2</v>
      </c>
      <c r="K53" s="56"/>
      <c r="L53" s="56"/>
    </row>
    <row r="54" spans="2:12" ht="15" customHeight="1" x14ac:dyDescent="0.3">
      <c r="B54" s="38" t="s">
        <v>52</v>
      </c>
      <c r="C54" s="44">
        <f>RATE(2033-2023,,-C25,C37)</f>
        <v>3.5447142521814238E-3</v>
      </c>
      <c r="D54" s="44">
        <f t="shared" ref="D54:J54" si="2">RATE(2033-2023,,-D25,D37)</f>
        <v>4.0453649957304036E-3</v>
      </c>
      <c r="E54" s="44">
        <f t="shared" si="2"/>
        <v>3.555816537419613E-3</v>
      </c>
      <c r="F54" s="44">
        <f t="shared" si="2"/>
        <v>2.6522884382467649E-3</v>
      </c>
      <c r="G54" s="44">
        <f t="shared" si="2"/>
        <v>2.652288438246846E-3</v>
      </c>
      <c r="H54" s="44">
        <f t="shared" si="2"/>
        <v>2.6522884382469396E-3</v>
      </c>
      <c r="I54" s="44">
        <f t="shared" si="2"/>
        <v>1.1801721192245131E-2</v>
      </c>
      <c r="J54" s="44">
        <f t="shared" si="2"/>
        <v>-9.6807820406990212E-3</v>
      </c>
      <c r="K54" s="56"/>
      <c r="L54" s="56"/>
    </row>
    <row r="55" spans="2:12" ht="15" customHeight="1" x14ac:dyDescent="0.3">
      <c r="B55" s="40" t="s">
        <v>53</v>
      </c>
      <c r="C55" s="43">
        <f>RATE(2043-2023,,-C25,C49)</f>
        <v>3.4027304532811605E-3</v>
      </c>
      <c r="D55" s="43">
        <f t="shared" ref="D55:J55" si="3">RATE(2043-2023,,-D25,D49)</f>
        <v>3.9667086716541223E-3</v>
      </c>
      <c r="E55" s="43">
        <f t="shared" si="3"/>
        <v>3.4151985714305426E-3</v>
      </c>
      <c r="F55" s="43">
        <f t="shared" si="3"/>
        <v>2.6525700630541178E-3</v>
      </c>
      <c r="G55" s="43">
        <f t="shared" si="3"/>
        <v>2.65257006305412E-3</v>
      </c>
      <c r="H55" s="43">
        <f t="shared" si="3"/>
        <v>2.6525700630540428E-3</v>
      </c>
      <c r="I55" s="43">
        <f t="shared" si="3"/>
        <v>1.1164020977445687E-2</v>
      </c>
      <c r="J55" s="43">
        <f t="shared" si="3"/>
        <v>-1.0254010432583336E-2</v>
      </c>
      <c r="K55" s="56"/>
      <c r="L55" s="56"/>
    </row>
    <row r="56" spans="2:12" x14ac:dyDescent="0.3">
      <c r="B56" s="27" t="s">
        <v>26</v>
      </c>
      <c r="C56" s="28"/>
      <c r="D56" s="28"/>
      <c r="E56" s="28"/>
      <c r="F56" s="28"/>
      <c r="G56" s="28"/>
      <c r="H56" s="28"/>
      <c r="I56" s="32" t="s">
        <v>1</v>
      </c>
      <c r="J56" s="28"/>
    </row>
    <row r="57" spans="2:12" ht="14.4" x14ac:dyDescent="0.3">
      <c r="B57" s="34" t="s">
        <v>27</v>
      </c>
      <c r="C57" s="35"/>
      <c r="D57" s="35"/>
      <c r="E57" s="35"/>
      <c r="F57" s="35"/>
      <c r="G57" s="35"/>
      <c r="H57" s="35"/>
      <c r="I57" s="35"/>
    </row>
    <row r="58" spans="2:12" ht="14.4" x14ac:dyDescent="0.3">
      <c r="B58" s="35"/>
      <c r="C58" s="35"/>
      <c r="D58" s="35"/>
      <c r="E58" s="35"/>
      <c r="F58" s="35"/>
      <c r="G58" s="35"/>
      <c r="H58" s="35"/>
      <c r="I58" s="35"/>
    </row>
  </sheetData>
  <printOptions horizontalCentered="1"/>
  <pageMargins left="0.7" right="0.7" top="0.75" bottom="0.75" header="0.3" footer="0.3"/>
  <pageSetup scale="73" orientation="portrait" cellComments="asDisplayed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9">
    <pageSetUpPr fitToPage="1"/>
  </sheetPr>
  <dimension ref="B1:O58"/>
  <sheetViews>
    <sheetView showGridLines="0" zoomScale="70" zoomScaleNormal="70" workbookViewId="0">
      <pane ySplit="8" topLeftCell="A20" activePane="bottomLeft" state="frozen"/>
      <selection sqref="A1:XFD1048576"/>
      <selection pane="bottomLeft" activeCell="L1" sqref="L1"/>
    </sheetView>
  </sheetViews>
  <sheetFormatPr defaultColWidth="9.109375" defaultRowHeight="13.8" x14ac:dyDescent="0.3"/>
  <cols>
    <col min="1" max="1" width="9.109375" style="5"/>
    <col min="2" max="2" width="17.5546875" style="6" customWidth="1"/>
    <col min="3" max="8" width="16.5546875" style="6" customWidth="1"/>
    <col min="9" max="9" width="9.109375" style="6"/>
    <col min="10" max="16384" width="9.109375" style="5"/>
  </cols>
  <sheetData>
    <row r="1" spans="2:15" ht="18" x14ac:dyDescent="0.35">
      <c r="B1" s="17" t="s">
        <v>28</v>
      </c>
      <c r="C1" s="17"/>
      <c r="D1" s="17"/>
      <c r="E1" s="17"/>
      <c r="F1" s="17"/>
      <c r="G1" s="17"/>
      <c r="H1" s="17"/>
    </row>
    <row r="2" spans="2:15" ht="13.35" customHeight="1" x14ac:dyDescent="0.3">
      <c r="B2" s="21"/>
      <c r="C2" s="18"/>
      <c r="D2" s="18"/>
      <c r="E2" s="18"/>
      <c r="F2" s="18"/>
      <c r="G2" s="18"/>
      <c r="H2" s="18"/>
      <c r="J2" s="129"/>
    </row>
    <row r="3" spans="2:15" ht="21" x14ac:dyDescent="0.4">
      <c r="B3" s="20" t="s">
        <v>29</v>
      </c>
      <c r="C3" s="20"/>
      <c r="D3" s="20"/>
      <c r="E3" s="20"/>
      <c r="F3" s="20"/>
      <c r="G3" s="20"/>
      <c r="H3" s="20"/>
      <c r="J3" s="143"/>
    </row>
    <row r="4" spans="2:15" ht="34.200000000000003" customHeight="1" x14ac:dyDescent="0.4">
      <c r="B4" s="20" t="s">
        <v>15</v>
      </c>
      <c r="C4" s="20"/>
      <c r="D4" s="20"/>
      <c r="E4" s="20"/>
      <c r="F4" s="20"/>
      <c r="G4" s="20"/>
      <c r="H4" s="20"/>
    </row>
    <row r="5" spans="2:15" ht="15.6" x14ac:dyDescent="0.3">
      <c r="B5" s="22" t="s">
        <v>30</v>
      </c>
      <c r="C5" s="18"/>
      <c r="D5" s="18"/>
      <c r="E5" s="18"/>
      <c r="F5" s="18"/>
      <c r="G5" s="18"/>
      <c r="H5" s="18"/>
    </row>
    <row r="6" spans="2:15" ht="24" customHeight="1" x14ac:dyDescent="0.3">
      <c r="B6" s="55"/>
      <c r="C6" s="56"/>
      <c r="D6" s="56"/>
      <c r="E6" s="56"/>
      <c r="F6" s="56"/>
      <c r="G6" s="56"/>
      <c r="H6" s="56"/>
      <c r="I6" s="56"/>
    </row>
    <row r="7" spans="2:15" s="122" customFormat="1" ht="18" customHeight="1" x14ac:dyDescent="0.3">
      <c r="B7" s="123"/>
      <c r="C7" s="119" t="s">
        <v>31</v>
      </c>
      <c r="D7" s="119"/>
      <c r="E7" s="119"/>
      <c r="F7" s="120" t="s">
        <v>10</v>
      </c>
      <c r="G7" s="120"/>
      <c r="H7" s="120"/>
      <c r="I7" s="121"/>
    </row>
    <row r="8" spans="2:15" ht="18" customHeight="1" x14ac:dyDescent="0.3">
      <c r="B8" s="81" t="s">
        <v>2</v>
      </c>
      <c r="C8" s="82" t="s">
        <v>5</v>
      </c>
      <c r="D8" s="82" t="s">
        <v>6</v>
      </c>
      <c r="E8" s="82" t="s">
        <v>7</v>
      </c>
      <c r="F8" s="82" t="s">
        <v>5</v>
      </c>
      <c r="G8" s="82" t="s">
        <v>6</v>
      </c>
      <c r="H8" s="82" t="s">
        <v>7</v>
      </c>
      <c r="I8" s="56"/>
    </row>
    <row r="9" spans="2:15" ht="15.6" x14ac:dyDescent="0.3">
      <c r="B9" s="33" t="s">
        <v>0</v>
      </c>
      <c r="C9" s="37"/>
      <c r="D9" s="37"/>
      <c r="E9" s="37"/>
      <c r="F9" s="37"/>
      <c r="G9" s="37"/>
      <c r="H9" s="37"/>
      <c r="I9" s="56"/>
    </row>
    <row r="10" spans="2:15" ht="15" customHeight="1" x14ac:dyDescent="0.3">
      <c r="B10" s="37">
        <v>2010</v>
      </c>
      <c r="C10" s="50">
        <v>158.39845000000003</v>
      </c>
      <c r="D10" s="50">
        <v>2.6776770000000001</v>
      </c>
      <c r="E10" s="85">
        <v>161.07612700000001</v>
      </c>
      <c r="F10" s="68">
        <v>72708.748326999907</v>
      </c>
      <c r="G10" s="68">
        <v>1346.692</v>
      </c>
      <c r="H10" s="86">
        <v>74055.440326999902</v>
      </c>
      <c r="I10" s="56"/>
      <c r="J10" s="50"/>
      <c r="K10" s="50"/>
      <c r="L10" s="85"/>
      <c r="M10" s="68"/>
      <c r="N10" s="68"/>
      <c r="O10" s="86"/>
    </row>
    <row r="11" spans="2:15" ht="15" customHeight="1" x14ac:dyDescent="0.3">
      <c r="B11" s="36">
        <v>2011</v>
      </c>
      <c r="C11" s="48">
        <v>158.12607500000001</v>
      </c>
      <c r="D11" s="48">
        <v>2.390803</v>
      </c>
      <c r="E11" s="83">
        <v>160.51687800000002</v>
      </c>
      <c r="F11" s="65">
        <v>72984.679806999993</v>
      </c>
      <c r="G11" s="65">
        <v>1270.4649999999999</v>
      </c>
      <c r="H11" s="84">
        <v>74255.14480699999</v>
      </c>
      <c r="I11" s="56"/>
      <c r="J11" s="50"/>
      <c r="K11" s="50"/>
      <c r="L11" s="85"/>
      <c r="M11" s="68"/>
      <c r="N11" s="68"/>
      <c r="O11" s="86"/>
    </row>
    <row r="12" spans="2:15" ht="15" customHeight="1" x14ac:dyDescent="0.3">
      <c r="B12" s="37">
        <v>2012</v>
      </c>
      <c r="C12" s="50">
        <v>154.967511</v>
      </c>
      <c r="D12" s="50">
        <v>3.0649000000000002</v>
      </c>
      <c r="E12" s="85">
        <v>158.032411</v>
      </c>
      <c r="F12" s="68">
        <v>71388.135108999995</v>
      </c>
      <c r="G12" s="68">
        <v>1856.38</v>
      </c>
      <c r="H12" s="86">
        <v>73244.515109</v>
      </c>
      <c r="I12" s="56"/>
      <c r="J12" s="50"/>
      <c r="K12" s="50"/>
      <c r="L12" s="85"/>
      <c r="M12" s="68"/>
      <c r="N12" s="68"/>
      <c r="O12" s="86"/>
    </row>
    <row r="13" spans="2:15" ht="15" customHeight="1" x14ac:dyDescent="0.3">
      <c r="B13" s="36">
        <v>2013</v>
      </c>
      <c r="C13" s="48">
        <v>151.624774</v>
      </c>
      <c r="D13" s="48">
        <v>2.8849480000000001</v>
      </c>
      <c r="E13" s="83">
        <v>154.50972200000001</v>
      </c>
      <c r="F13" s="65">
        <v>70109.505145999996</v>
      </c>
      <c r="G13" s="65">
        <v>1850.5812390000001</v>
      </c>
      <c r="H13" s="84">
        <v>71960.086385000002</v>
      </c>
      <c r="I13" s="56"/>
      <c r="J13" s="50"/>
      <c r="K13" s="50"/>
      <c r="L13" s="85"/>
      <c r="M13" s="68"/>
      <c r="N13" s="68"/>
      <c r="O13" s="86"/>
    </row>
    <row r="14" spans="2:15" ht="15" customHeight="1" x14ac:dyDescent="0.3">
      <c r="B14" s="37">
        <v>2014</v>
      </c>
      <c r="C14" s="50">
        <v>150.04114000000001</v>
      </c>
      <c r="D14" s="50">
        <v>2.877491</v>
      </c>
      <c r="E14" s="85">
        <v>152.91863100000003</v>
      </c>
      <c r="F14" s="68">
        <v>70049.0300630001</v>
      </c>
      <c r="G14" s="68">
        <v>1925.508245</v>
      </c>
      <c r="H14" s="86">
        <v>71974.538308000105</v>
      </c>
      <c r="I14" s="56"/>
      <c r="J14" s="50"/>
      <c r="K14" s="50"/>
      <c r="L14" s="85"/>
      <c r="M14" s="68"/>
      <c r="N14" s="68"/>
      <c r="O14" s="86"/>
    </row>
    <row r="15" spans="2:15" ht="15" customHeight="1" x14ac:dyDescent="0.3">
      <c r="B15" s="36">
        <v>2015</v>
      </c>
      <c r="C15" s="48">
        <v>148.50574799999998</v>
      </c>
      <c r="D15" s="48">
        <v>3.0438800000000001</v>
      </c>
      <c r="E15" s="83">
        <v>151.54962799999998</v>
      </c>
      <c r="F15" s="65">
        <v>69619.389928000004</v>
      </c>
      <c r="G15" s="65">
        <v>2115.7797700000001</v>
      </c>
      <c r="H15" s="84">
        <v>71735.169697999998</v>
      </c>
      <c r="I15" s="56"/>
      <c r="J15" s="50"/>
      <c r="K15" s="50"/>
      <c r="L15" s="85"/>
      <c r="M15" s="68"/>
      <c r="N15" s="68"/>
      <c r="O15" s="86"/>
    </row>
    <row r="16" spans="2:15" ht="15" customHeight="1" x14ac:dyDescent="0.3">
      <c r="B16" s="37">
        <v>2016</v>
      </c>
      <c r="C16" s="50">
        <v>145.10361600000002</v>
      </c>
      <c r="D16" s="50">
        <v>3.5454780000000001</v>
      </c>
      <c r="E16" s="85">
        <v>148.64909400000002</v>
      </c>
      <c r="F16" s="68">
        <v>68740.572306000002</v>
      </c>
      <c r="G16" s="50">
        <v>2556.0983670000001</v>
      </c>
      <c r="H16" s="86">
        <v>71296.670673000001</v>
      </c>
      <c r="I16" s="56"/>
      <c r="J16" s="50"/>
      <c r="K16" s="50"/>
      <c r="L16" s="85"/>
      <c r="M16" s="68"/>
      <c r="N16" s="50"/>
      <c r="O16" s="86"/>
    </row>
    <row r="17" spans="2:15" ht="15" customHeight="1" x14ac:dyDescent="0.3">
      <c r="B17" s="40">
        <v>2017</v>
      </c>
      <c r="C17" s="48">
        <v>142.57608100000002</v>
      </c>
      <c r="D17" s="48">
        <v>3.4349160000000003</v>
      </c>
      <c r="E17" s="83">
        <v>146.010997</v>
      </c>
      <c r="F17" s="65">
        <v>67623.447386000102</v>
      </c>
      <c r="G17" s="48">
        <v>2463.1680299999998</v>
      </c>
      <c r="H17" s="84">
        <v>70086.615416000102</v>
      </c>
      <c r="I17" s="56"/>
      <c r="J17" s="50"/>
      <c r="K17" s="50"/>
      <c r="L17" s="85"/>
      <c r="M17" s="68"/>
      <c r="N17" s="50"/>
      <c r="O17" s="86"/>
    </row>
    <row r="18" spans="2:15" ht="15" customHeight="1" x14ac:dyDescent="0.3">
      <c r="B18" s="38">
        <v>2018</v>
      </c>
      <c r="C18" s="50">
        <v>147.352892</v>
      </c>
      <c r="D18" s="50">
        <v>3.3646599999999998</v>
      </c>
      <c r="E18" s="85">
        <v>150.71755199999998</v>
      </c>
      <c r="F18" s="68">
        <v>71246.414143999995</v>
      </c>
      <c r="G18" s="50">
        <v>2260.0525149999999</v>
      </c>
      <c r="H18" s="86">
        <v>73506.466658999998</v>
      </c>
      <c r="I18" s="56"/>
      <c r="J18" s="50"/>
      <c r="K18" s="50"/>
      <c r="L18" s="85"/>
      <c r="M18" s="68"/>
      <c r="N18" s="50"/>
      <c r="O18" s="86"/>
    </row>
    <row r="19" spans="2:15" ht="15" customHeight="1" x14ac:dyDescent="0.3">
      <c r="B19" s="40">
        <v>2019</v>
      </c>
      <c r="C19" s="48">
        <v>152.36784400000002</v>
      </c>
      <c r="D19" s="48">
        <v>3.546678</v>
      </c>
      <c r="E19" s="83">
        <v>155.91452200000001</v>
      </c>
      <c r="F19" s="65">
        <v>74791.244762000002</v>
      </c>
      <c r="G19" s="48">
        <v>2376.4266069999999</v>
      </c>
      <c r="H19" s="84">
        <v>77167.671369000003</v>
      </c>
      <c r="I19" s="56"/>
      <c r="J19" s="50"/>
      <c r="K19" s="50"/>
      <c r="L19" s="85"/>
      <c r="M19" s="68"/>
      <c r="N19" s="50"/>
      <c r="O19" s="86"/>
    </row>
    <row r="20" spans="2:15" ht="15" customHeight="1" x14ac:dyDescent="0.3">
      <c r="B20" s="133">
        <v>2020</v>
      </c>
      <c r="C20" s="131">
        <v>92.251858000000098</v>
      </c>
      <c r="D20" s="131">
        <v>1.82158</v>
      </c>
      <c r="E20" s="130">
        <v>94.073438000000095</v>
      </c>
      <c r="F20" s="134">
        <v>45537.910640000002</v>
      </c>
      <c r="G20" s="131">
        <v>1229.4477099999999</v>
      </c>
      <c r="H20" s="141">
        <v>46767.358350000002</v>
      </c>
      <c r="I20" s="56"/>
      <c r="J20" s="50"/>
      <c r="K20" s="50"/>
      <c r="L20" s="85"/>
      <c r="M20" s="68"/>
      <c r="N20" s="50"/>
      <c r="O20" s="86"/>
    </row>
    <row r="21" spans="2:15" ht="15" customHeight="1" x14ac:dyDescent="0.3">
      <c r="B21" s="40">
        <v>2021</v>
      </c>
      <c r="C21" s="48">
        <v>105.303128</v>
      </c>
      <c r="D21" s="48">
        <v>1.8461099999999999</v>
      </c>
      <c r="E21" s="83">
        <v>107.149238</v>
      </c>
      <c r="F21" s="65">
        <v>53649.696148000003</v>
      </c>
      <c r="G21" s="48">
        <v>1221.45442</v>
      </c>
      <c r="H21" s="84">
        <v>54871.150568000005</v>
      </c>
      <c r="I21" s="56"/>
      <c r="K21" s="50"/>
      <c r="L21" s="85"/>
      <c r="M21" s="68"/>
      <c r="N21" s="50"/>
      <c r="O21" s="86"/>
    </row>
    <row r="22" spans="2:15" ht="15" customHeight="1" x14ac:dyDescent="0.3">
      <c r="B22" s="38" t="s">
        <v>50</v>
      </c>
      <c r="C22" s="50">
        <v>126.067262</v>
      </c>
      <c r="D22" s="50">
        <v>2.0861660000000004</v>
      </c>
      <c r="E22" s="85">
        <v>128.15342799999999</v>
      </c>
      <c r="F22" s="68">
        <v>61724.503750000003</v>
      </c>
      <c r="G22" s="50">
        <v>1335.0781119999999</v>
      </c>
      <c r="H22" s="86">
        <v>63059.581862000006</v>
      </c>
      <c r="I22" s="56"/>
    </row>
    <row r="23" spans="2:15" ht="10.35" customHeight="1" x14ac:dyDescent="0.3">
      <c r="B23" s="39"/>
      <c r="C23" s="52"/>
      <c r="D23" s="52"/>
      <c r="E23" s="87"/>
      <c r="F23" s="71"/>
      <c r="G23" s="71"/>
      <c r="H23" s="88"/>
      <c r="I23" s="56"/>
    </row>
    <row r="24" spans="2:15" ht="15" customHeight="1" x14ac:dyDescent="0.3">
      <c r="B24" s="33" t="s">
        <v>3</v>
      </c>
      <c r="C24" s="50"/>
      <c r="D24" s="50"/>
      <c r="E24" s="85"/>
      <c r="F24" s="68"/>
      <c r="G24" s="68"/>
      <c r="H24" s="86"/>
      <c r="I24" s="56"/>
    </row>
    <row r="25" spans="2:15" ht="15" customHeight="1" x14ac:dyDescent="0.3">
      <c r="B25" s="40">
        <v>2023</v>
      </c>
      <c r="C25" s="48">
        <v>151.29265768062311</v>
      </c>
      <c r="D25" s="48">
        <v>2.503596837876553</v>
      </c>
      <c r="E25" s="83">
        <v>153.79625451849967</v>
      </c>
      <c r="F25" s="65">
        <v>74949.198703503003</v>
      </c>
      <c r="G25" s="48">
        <v>1621.1233565565219</v>
      </c>
      <c r="H25" s="84">
        <v>76570.322060059523</v>
      </c>
      <c r="I25" s="56"/>
      <c r="J25" s="142"/>
      <c r="K25" s="142"/>
      <c r="L25" s="142"/>
      <c r="M25" s="142"/>
      <c r="N25" s="142"/>
      <c r="O25" s="142"/>
    </row>
    <row r="26" spans="2:15" ht="15" customHeight="1" x14ac:dyDescent="0.3">
      <c r="B26" s="38">
        <v>2024</v>
      </c>
      <c r="C26" s="50">
        <v>154.58816332610928</v>
      </c>
      <c r="D26" s="50">
        <v>2.558130994654078</v>
      </c>
      <c r="E26" s="85">
        <v>157.14629432076339</v>
      </c>
      <c r="F26" s="68">
        <v>76786.024761417182</v>
      </c>
      <c r="G26" s="50">
        <v>1660.8532225981337</v>
      </c>
      <c r="H26" s="86">
        <v>78446.877984015315</v>
      </c>
      <c r="I26" s="56"/>
      <c r="J26" s="142"/>
      <c r="K26" s="142"/>
      <c r="L26" s="142"/>
      <c r="M26" s="142"/>
      <c r="N26" s="142"/>
      <c r="O26" s="142"/>
    </row>
    <row r="27" spans="2:15" ht="10.35" customHeight="1" x14ac:dyDescent="0.3">
      <c r="B27" s="38"/>
      <c r="C27" s="50"/>
      <c r="D27" s="50"/>
      <c r="E27" s="85"/>
      <c r="F27" s="67"/>
      <c r="G27" s="50"/>
      <c r="H27" s="86"/>
      <c r="I27" s="56"/>
      <c r="J27" s="142"/>
      <c r="K27" s="142"/>
      <c r="L27" s="142"/>
      <c r="M27" s="142"/>
      <c r="N27" s="142"/>
      <c r="O27" s="142"/>
    </row>
    <row r="28" spans="2:15" ht="15" customHeight="1" x14ac:dyDescent="0.3">
      <c r="B28" s="40">
        <v>2025</v>
      </c>
      <c r="C28" s="48">
        <v>156.10489355281391</v>
      </c>
      <c r="D28" s="48">
        <v>2.583229905980664</v>
      </c>
      <c r="E28" s="83">
        <v>158.68812345879459</v>
      </c>
      <c r="F28" s="65">
        <v>77745.672682552715</v>
      </c>
      <c r="G28" s="48">
        <v>1681.6100510357273</v>
      </c>
      <c r="H28" s="84">
        <v>79427.282733588436</v>
      </c>
      <c r="I28" s="56"/>
      <c r="J28" s="142"/>
      <c r="K28" s="142"/>
      <c r="L28" s="142"/>
      <c r="M28" s="142"/>
      <c r="N28" s="142"/>
      <c r="O28" s="142"/>
    </row>
    <row r="29" spans="2:15" ht="15" customHeight="1" x14ac:dyDescent="0.3">
      <c r="B29" s="38">
        <v>2026</v>
      </c>
      <c r="C29" s="50">
        <v>157.97701204135117</v>
      </c>
      <c r="D29" s="50">
        <v>2.6142097962138462</v>
      </c>
      <c r="E29" s="85">
        <v>160.591221837565</v>
      </c>
      <c r="F29" s="68">
        <v>78886.79936976335</v>
      </c>
      <c r="G29" s="50">
        <v>1706.2921978421971</v>
      </c>
      <c r="H29" s="86">
        <v>80593.091567605545</v>
      </c>
      <c r="I29" s="56"/>
      <c r="J29" s="142"/>
      <c r="K29" s="142"/>
      <c r="L29" s="142"/>
      <c r="M29" s="142"/>
      <c r="N29" s="142"/>
      <c r="O29" s="142"/>
    </row>
    <row r="30" spans="2:15" ht="15" customHeight="1" x14ac:dyDescent="0.3">
      <c r="B30" s="40">
        <v>2027</v>
      </c>
      <c r="C30" s="48">
        <v>160.60278828017496</v>
      </c>
      <c r="D30" s="48">
        <v>2.6576612444815342</v>
      </c>
      <c r="E30" s="83">
        <v>163.26044952465648</v>
      </c>
      <c r="F30" s="65">
        <v>80410.218420642777</v>
      </c>
      <c r="G30" s="48">
        <v>1739.2431866175898</v>
      </c>
      <c r="H30" s="84">
        <v>82149.461607260368</v>
      </c>
      <c r="I30" s="56"/>
      <c r="J30" s="142"/>
      <c r="K30" s="142"/>
      <c r="L30" s="142"/>
      <c r="M30" s="142"/>
      <c r="N30" s="142"/>
      <c r="O30" s="142"/>
    </row>
    <row r="31" spans="2:15" ht="15" customHeight="1" x14ac:dyDescent="0.3">
      <c r="B31" s="38">
        <v>2028</v>
      </c>
      <c r="C31" s="50">
        <v>163.94526715978259</v>
      </c>
      <c r="D31" s="50">
        <v>2.7129727161811061</v>
      </c>
      <c r="E31" s="107">
        <v>166.65823987596369</v>
      </c>
      <c r="F31" s="68">
        <v>82307.466094733449</v>
      </c>
      <c r="G31" s="50">
        <v>1780.279949796449</v>
      </c>
      <c r="H31" s="86">
        <v>84087.746044529893</v>
      </c>
      <c r="I31" s="56"/>
      <c r="J31" s="142"/>
      <c r="K31" s="142"/>
      <c r="L31" s="142"/>
      <c r="M31" s="142"/>
      <c r="N31" s="142"/>
      <c r="O31" s="142"/>
    </row>
    <row r="32" spans="2:15" ht="15" customHeight="1" x14ac:dyDescent="0.3">
      <c r="B32" s="40">
        <v>2029</v>
      </c>
      <c r="C32" s="48">
        <v>168.10894699684297</v>
      </c>
      <c r="D32" s="48">
        <v>2.7818734535585934</v>
      </c>
      <c r="E32" s="83">
        <v>170.89082045040158</v>
      </c>
      <c r="F32" s="65">
        <v>84619.961361773429</v>
      </c>
      <c r="G32" s="48">
        <v>1830.2983643248715</v>
      </c>
      <c r="H32" s="84">
        <v>86450.259726098302</v>
      </c>
      <c r="I32" s="56"/>
      <c r="J32" s="142"/>
      <c r="K32" s="142"/>
      <c r="L32" s="142"/>
      <c r="M32" s="142"/>
      <c r="N32" s="142"/>
      <c r="O32" s="142"/>
    </row>
    <row r="33" spans="2:15" ht="10.35" customHeight="1" x14ac:dyDescent="0.3">
      <c r="B33" s="41"/>
      <c r="C33" s="52"/>
      <c r="D33" s="52"/>
      <c r="E33" s="87"/>
      <c r="F33" s="71"/>
      <c r="G33" s="52"/>
      <c r="H33" s="88"/>
      <c r="I33" s="56"/>
      <c r="J33" s="142"/>
      <c r="K33" s="142"/>
      <c r="L33" s="142"/>
      <c r="M33" s="142"/>
      <c r="N33" s="142"/>
      <c r="O33" s="142"/>
    </row>
    <row r="34" spans="2:15" ht="15" customHeight="1" x14ac:dyDescent="0.3">
      <c r="B34" s="38">
        <v>2030</v>
      </c>
      <c r="C34" s="51">
        <v>172.54571891279636</v>
      </c>
      <c r="D34" s="50">
        <v>2.8552933293770817</v>
      </c>
      <c r="E34" s="85">
        <v>175.40101224217344</v>
      </c>
      <c r="F34" s="68">
        <v>87088.76547203213</v>
      </c>
      <c r="G34" s="50">
        <v>1883.6976811305904</v>
      </c>
      <c r="H34" s="86">
        <v>88972.463153162724</v>
      </c>
      <c r="I34" s="56"/>
      <c r="J34" s="142"/>
      <c r="K34" s="142"/>
      <c r="L34" s="142"/>
      <c r="M34" s="142"/>
      <c r="N34" s="142"/>
      <c r="O34" s="142"/>
    </row>
    <row r="35" spans="2:15" ht="15" customHeight="1" x14ac:dyDescent="0.3">
      <c r="B35" s="40">
        <v>2031</v>
      </c>
      <c r="C35" s="49">
        <v>177.37025898150833</v>
      </c>
      <c r="D35" s="48">
        <v>2.9351300078081923</v>
      </c>
      <c r="E35" s="83">
        <v>180.3053889893165</v>
      </c>
      <c r="F35" s="65">
        <v>89755.458551250747</v>
      </c>
      <c r="G35" s="48">
        <v>1941.3772629042496</v>
      </c>
      <c r="H35" s="84">
        <v>91696.835814154998</v>
      </c>
      <c r="I35" s="56"/>
      <c r="J35" s="142"/>
      <c r="K35" s="142"/>
      <c r="L35" s="142"/>
      <c r="M35" s="142"/>
      <c r="N35" s="142"/>
      <c r="O35" s="142"/>
    </row>
    <row r="36" spans="2:15" ht="15" customHeight="1" x14ac:dyDescent="0.3">
      <c r="B36" s="38">
        <v>2032</v>
      </c>
      <c r="C36" s="51">
        <v>182.74904280145768</v>
      </c>
      <c r="D36" s="50">
        <v>3.0241383335900949</v>
      </c>
      <c r="E36" s="85">
        <v>185.77318113504779</v>
      </c>
      <c r="F36" s="68">
        <v>92723.856639059493</v>
      </c>
      <c r="G36" s="50">
        <v>2005.5826120600314</v>
      </c>
      <c r="H36" s="86">
        <v>94729.439251119518</v>
      </c>
      <c r="I36" s="56"/>
      <c r="J36" s="142"/>
      <c r="K36" s="142"/>
      <c r="L36" s="142"/>
      <c r="M36" s="142"/>
      <c r="N36" s="142"/>
      <c r="O36" s="142"/>
    </row>
    <row r="37" spans="2:15" ht="15" customHeight="1" x14ac:dyDescent="0.3">
      <c r="B37" s="40">
        <v>2033</v>
      </c>
      <c r="C37" s="49">
        <v>188.52816744888841</v>
      </c>
      <c r="D37" s="48">
        <v>3.1197715150994387</v>
      </c>
      <c r="E37" s="83">
        <v>191.64793896398785</v>
      </c>
      <c r="F37" s="65">
        <v>95902.268883354845</v>
      </c>
      <c r="G37" s="48">
        <v>2074.3304894906623</v>
      </c>
      <c r="H37" s="84">
        <v>97976.599372845507</v>
      </c>
      <c r="I37" s="56"/>
    </row>
    <row r="38" spans="2:15" ht="15" customHeight="1" x14ac:dyDescent="0.3">
      <c r="B38" s="38">
        <v>2034</v>
      </c>
      <c r="C38" s="51">
        <v>194.51943413481953</v>
      </c>
      <c r="D38" s="50">
        <v>3.2189152313889395</v>
      </c>
      <c r="E38" s="85">
        <v>197.73834936620847</v>
      </c>
      <c r="F38" s="68">
        <v>99212.390170837054</v>
      </c>
      <c r="G38" s="50">
        <v>2145.9271846521483</v>
      </c>
      <c r="H38" s="86">
        <v>101358.3173554892</v>
      </c>
      <c r="I38" s="56"/>
    </row>
    <row r="39" spans="2:15" ht="10.35" customHeight="1" x14ac:dyDescent="0.3">
      <c r="B39" s="38"/>
      <c r="C39" s="51"/>
      <c r="D39" s="50"/>
      <c r="E39" s="85"/>
      <c r="F39" s="68"/>
      <c r="G39" s="50"/>
      <c r="H39" s="86"/>
      <c r="I39" s="56"/>
    </row>
    <row r="40" spans="2:15" ht="15" customHeight="1" x14ac:dyDescent="0.3">
      <c r="B40" s="40">
        <v>2035</v>
      </c>
      <c r="C40" s="49">
        <v>200.2445517376581</v>
      </c>
      <c r="D40" s="48">
        <v>3.3136547022044738</v>
      </c>
      <c r="E40" s="83">
        <v>203.55820643986257</v>
      </c>
      <c r="F40" s="65">
        <v>102403.30475470982</v>
      </c>
      <c r="G40" s="48">
        <v>2214.9454830485956</v>
      </c>
      <c r="H40" s="84">
        <v>104618.25023775842</v>
      </c>
      <c r="I40" s="56"/>
    </row>
    <row r="41" spans="2:15" ht="15" customHeight="1" x14ac:dyDescent="0.3">
      <c r="B41" s="38">
        <v>2036</v>
      </c>
      <c r="C41" s="51">
        <v>206.12026565471629</v>
      </c>
      <c r="D41" s="50">
        <v>3.4108862467389591</v>
      </c>
      <c r="E41" s="85">
        <v>209.53115190145525</v>
      </c>
      <c r="F41" s="68">
        <v>105687.6827125554</v>
      </c>
      <c r="G41" s="50">
        <v>2285.9853595426193</v>
      </c>
      <c r="H41" s="86">
        <v>107973.66807209802</v>
      </c>
      <c r="I41" s="56"/>
    </row>
    <row r="42" spans="2:15" ht="15" customHeight="1" x14ac:dyDescent="0.3">
      <c r="B42" s="40">
        <v>2037</v>
      </c>
      <c r="C42" s="49">
        <v>212.44392275479774</v>
      </c>
      <c r="D42" s="48">
        <v>3.5155303726488918</v>
      </c>
      <c r="E42" s="83">
        <v>215.95945312744661</v>
      </c>
      <c r="F42" s="65">
        <v>109219.07207800052</v>
      </c>
      <c r="G42" s="48">
        <v>2362.3680011244946</v>
      </c>
      <c r="H42" s="84">
        <v>111581.44007912502</v>
      </c>
      <c r="I42" s="56"/>
    </row>
    <row r="43" spans="2:15" ht="15" customHeight="1" x14ac:dyDescent="0.3">
      <c r="B43" s="38">
        <v>2038</v>
      </c>
      <c r="C43" s="51">
        <v>219.09982862273009</v>
      </c>
      <c r="D43" s="50">
        <v>3.6256725642107348</v>
      </c>
      <c r="E43" s="85">
        <v>222.72550118694085</v>
      </c>
      <c r="F43" s="68">
        <v>112939.73551489459</v>
      </c>
      <c r="G43" s="50">
        <v>2442.844570637878</v>
      </c>
      <c r="H43" s="86">
        <v>115382.58008553248</v>
      </c>
      <c r="I43" s="56"/>
    </row>
    <row r="44" spans="2:15" ht="15" customHeight="1" x14ac:dyDescent="0.3">
      <c r="B44" s="40">
        <v>2039</v>
      </c>
      <c r="C44" s="49">
        <v>226.04094466964261</v>
      </c>
      <c r="D44" s="48">
        <v>3.740534425009483</v>
      </c>
      <c r="E44" s="83">
        <v>229.78147909465207</v>
      </c>
      <c r="F44" s="65">
        <v>116826.79704460711</v>
      </c>
      <c r="G44" s="48">
        <v>2526.9202691535816</v>
      </c>
      <c r="H44" s="84">
        <v>119353.71731376069</v>
      </c>
      <c r="I44" s="56"/>
    </row>
    <row r="45" spans="2:15" ht="10.35" customHeight="1" x14ac:dyDescent="0.3">
      <c r="B45" s="41"/>
      <c r="C45" s="52"/>
      <c r="D45" s="52"/>
      <c r="E45" s="87"/>
      <c r="F45" s="71"/>
      <c r="G45" s="52"/>
      <c r="H45" s="88"/>
      <c r="I45" s="56"/>
    </row>
    <row r="46" spans="2:15" ht="15" customHeight="1" x14ac:dyDescent="0.3">
      <c r="B46" s="38">
        <v>2040</v>
      </c>
      <c r="C46" s="51">
        <v>233.50991273415192</v>
      </c>
      <c r="D46" s="50">
        <v>3.864131201714804</v>
      </c>
      <c r="E46" s="85">
        <v>237.37404393586672</v>
      </c>
      <c r="F46" s="68">
        <v>121007.24573987909</v>
      </c>
      <c r="G46" s="50">
        <v>2617.3418231931569</v>
      </c>
      <c r="H46" s="86">
        <v>123624.58756307224</v>
      </c>
      <c r="I46" s="56"/>
    </row>
    <row r="47" spans="2:15" ht="15" customHeight="1" x14ac:dyDescent="0.3">
      <c r="B47" s="40">
        <v>2041</v>
      </c>
      <c r="C47" s="49">
        <v>241.25158469057817</v>
      </c>
      <c r="D47" s="48">
        <v>3.9922406931278074</v>
      </c>
      <c r="E47" s="83">
        <v>245.24382538370597</v>
      </c>
      <c r="F47" s="65">
        <v>125350.76747303829</v>
      </c>
      <c r="G47" s="48">
        <v>2711.290586530718</v>
      </c>
      <c r="H47" s="84">
        <v>128062.058059569</v>
      </c>
      <c r="I47" s="56"/>
    </row>
    <row r="48" spans="2:15" ht="15" customHeight="1" x14ac:dyDescent="0.3">
      <c r="B48" s="38">
        <v>2042</v>
      </c>
      <c r="C48" s="51">
        <v>249.34408011074714</v>
      </c>
      <c r="D48" s="50">
        <v>4.1261556249894369</v>
      </c>
      <c r="E48" s="85">
        <v>253.47023573573659</v>
      </c>
      <c r="F48" s="68">
        <v>129899.27361758752</v>
      </c>
      <c r="G48" s="50">
        <v>2809.6730866230773</v>
      </c>
      <c r="H48" s="86">
        <v>132708.9467042106</v>
      </c>
      <c r="I48" s="56"/>
    </row>
    <row r="49" spans="2:9" ht="15" customHeight="1" x14ac:dyDescent="0.3">
      <c r="B49" s="40">
        <v>2043</v>
      </c>
      <c r="C49" s="49">
        <v>257.789742557409</v>
      </c>
      <c r="D49" s="48">
        <v>4.2659147786680727</v>
      </c>
      <c r="E49" s="83">
        <v>262.05565733607705</v>
      </c>
      <c r="F49" s="65">
        <v>134655.53264359245</v>
      </c>
      <c r="G49" s="48">
        <v>2912.5492044504581</v>
      </c>
      <c r="H49" s="84">
        <v>137568.0818480429</v>
      </c>
      <c r="I49" s="56"/>
    </row>
    <row r="50" spans="2:9" ht="10.35" customHeight="1" x14ac:dyDescent="0.3">
      <c r="B50" s="41"/>
      <c r="C50" s="89"/>
      <c r="D50" s="90"/>
      <c r="E50" s="89"/>
      <c r="F50" s="89"/>
      <c r="G50" s="91"/>
      <c r="H50" s="89"/>
      <c r="I50" s="56"/>
    </row>
    <row r="51" spans="2:9" ht="15" customHeight="1" x14ac:dyDescent="0.3">
      <c r="B51" s="109" t="s">
        <v>4</v>
      </c>
      <c r="C51" s="63"/>
      <c r="D51" s="63"/>
      <c r="E51" s="63"/>
      <c r="F51" s="92"/>
      <c r="G51" s="93"/>
      <c r="H51" s="92"/>
      <c r="I51" s="56"/>
    </row>
    <row r="52" spans="2:9" ht="15" customHeight="1" x14ac:dyDescent="0.3">
      <c r="B52" s="38" t="s">
        <v>54</v>
      </c>
      <c r="C52" s="42">
        <f>RATE(2022-2010,,-C10,C22)</f>
        <v>-1.8845011904196164E-2</v>
      </c>
      <c r="D52" s="42">
        <f t="shared" ref="D52:H52" si="0">RATE(2022-2010,,-D10,D22)</f>
        <v>-2.0586942836024077E-2</v>
      </c>
      <c r="E52" s="42">
        <f t="shared" si="0"/>
        <v>-1.8873692715562322E-2</v>
      </c>
      <c r="F52" s="42">
        <f t="shared" si="0"/>
        <v>-1.3555676010470334E-2</v>
      </c>
      <c r="G52" s="42">
        <f t="shared" si="0"/>
        <v>-7.2152407668987784E-4</v>
      </c>
      <c r="H52" s="42">
        <f t="shared" si="0"/>
        <v>-1.3305191473840194E-2</v>
      </c>
      <c r="I52" s="56"/>
    </row>
    <row r="53" spans="2:9" ht="15" customHeight="1" x14ac:dyDescent="0.3">
      <c r="B53" s="40" t="s">
        <v>51</v>
      </c>
      <c r="C53" s="43">
        <f>RATE(2023-2022,,-C22,C25)</f>
        <v>0.20009473736824021</v>
      </c>
      <c r="D53" s="43">
        <f t="shared" ref="D53:H53" si="1">RATE(2023-2022,,-D22,D25)</f>
        <v>0.20009473736824021</v>
      </c>
      <c r="E53" s="43">
        <f t="shared" si="1"/>
        <v>0.20009473736824027</v>
      </c>
      <c r="F53" s="43">
        <f t="shared" si="1"/>
        <v>0.2142535646307728</v>
      </c>
      <c r="G53" s="43">
        <f t="shared" si="1"/>
        <v>0.21425356463077258</v>
      </c>
      <c r="H53" s="43">
        <f t="shared" si="1"/>
        <v>0.21425356463077266</v>
      </c>
      <c r="I53" s="56"/>
    </row>
    <row r="54" spans="2:9" ht="15" customHeight="1" x14ac:dyDescent="0.3">
      <c r="B54" s="38" t="s">
        <v>52</v>
      </c>
      <c r="C54" s="44">
        <f>RATE(2033-2023,,-C25,C37)</f>
        <v>2.2246987551903491E-2</v>
      </c>
      <c r="D54" s="44">
        <f t="shared" ref="D54:H54" si="2">RATE(2033-2023,,-D25,D37)</f>
        <v>2.2246987551903481E-2</v>
      </c>
      <c r="E54" s="44">
        <f t="shared" si="2"/>
        <v>2.2246987551903311E-2</v>
      </c>
      <c r="F54" s="44">
        <f t="shared" si="2"/>
        <v>2.4958281415999359E-2</v>
      </c>
      <c r="G54" s="44">
        <f t="shared" si="2"/>
        <v>2.4958281417026766E-2</v>
      </c>
      <c r="H54" s="44">
        <f t="shared" si="2"/>
        <v>2.4958281415999459E-2</v>
      </c>
      <c r="I54" s="56"/>
    </row>
    <row r="55" spans="2:9" ht="15" customHeight="1" x14ac:dyDescent="0.3">
      <c r="B55" s="40" t="s">
        <v>53</v>
      </c>
      <c r="C55" s="43">
        <f>RATE(2043-2023,,-C25,C49)</f>
        <v>2.7004600508829035E-2</v>
      </c>
      <c r="D55" s="43">
        <f t="shared" ref="D55:H55" si="3">RATE(2043-2023,,-D25,D49)</f>
        <v>2.7004600508829045E-2</v>
      </c>
      <c r="E55" s="43">
        <f t="shared" si="3"/>
        <v>2.7004600508828969E-2</v>
      </c>
      <c r="F55" s="43">
        <f t="shared" si="3"/>
        <v>2.9728802165384136E-2</v>
      </c>
      <c r="G55" s="43">
        <f t="shared" si="3"/>
        <v>2.9728802165384267E-2</v>
      </c>
      <c r="H55" s="43">
        <f t="shared" si="3"/>
        <v>2.9728802165384403E-2</v>
      </c>
      <c r="I55" s="56"/>
    </row>
    <row r="56" spans="2:9" x14ac:dyDescent="0.3">
      <c r="B56" s="27" t="s">
        <v>26</v>
      </c>
      <c r="C56" s="28"/>
      <c r="D56" s="31"/>
      <c r="E56" s="31"/>
      <c r="F56" s="31"/>
      <c r="G56" s="31"/>
      <c r="H56" s="31"/>
    </row>
    <row r="57" spans="2:9" ht="14.4" x14ac:dyDescent="0.3">
      <c r="B57" s="35"/>
      <c r="C57" s="35"/>
      <c r="D57" s="35"/>
      <c r="E57" s="35"/>
      <c r="F57" s="35"/>
      <c r="G57" s="35"/>
      <c r="H57" s="35"/>
      <c r="I57" s="35"/>
    </row>
    <row r="58" spans="2:9" ht="14.4" x14ac:dyDescent="0.3">
      <c r="I58" s="35"/>
    </row>
  </sheetData>
  <printOptions horizontalCentered="1"/>
  <pageMargins left="0.7" right="0.7" top="0.75" bottom="0.75" header="0.3" footer="0.3"/>
  <pageSetup scale="77" orientation="portrait" cellComments="asDisplayed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0">
    <pageSetUpPr fitToPage="1"/>
  </sheetPr>
  <dimension ref="B1:P58"/>
  <sheetViews>
    <sheetView showGridLines="0" zoomScale="70" zoomScaleNormal="70" workbookViewId="0">
      <pane ySplit="8" topLeftCell="A9" activePane="bottomLeft" state="frozen"/>
      <selection sqref="A1:XFD1048576"/>
      <selection pane="bottomLeft" activeCell="O1" sqref="O1"/>
    </sheetView>
  </sheetViews>
  <sheetFormatPr defaultColWidth="9.109375" defaultRowHeight="13.8" x14ac:dyDescent="0.3"/>
  <cols>
    <col min="1" max="1" width="9.109375" style="5"/>
    <col min="2" max="2" width="17.5546875" style="6" customWidth="1"/>
    <col min="3" max="9" width="11.5546875" style="6" customWidth="1"/>
    <col min="10" max="10" width="11.5546875" style="19" customWidth="1"/>
    <col min="11" max="11" width="11.5546875" style="6" customWidth="1"/>
    <col min="12" max="12" width="10.44140625" style="6" bestFit="1" customWidth="1"/>
    <col min="13" max="16384" width="9.109375" style="5"/>
  </cols>
  <sheetData>
    <row r="1" spans="2:16" ht="18" x14ac:dyDescent="0.35">
      <c r="B1" s="17" t="s">
        <v>32</v>
      </c>
      <c r="C1" s="17"/>
      <c r="D1" s="17"/>
      <c r="E1" s="17"/>
      <c r="F1" s="17"/>
      <c r="G1" s="17"/>
      <c r="H1" s="17"/>
      <c r="I1" s="17"/>
      <c r="J1" s="17"/>
      <c r="K1" s="17"/>
    </row>
    <row r="2" spans="2:16" x14ac:dyDescent="0.3">
      <c r="B2" s="18"/>
      <c r="C2" s="18"/>
      <c r="D2" s="18"/>
      <c r="E2" s="18"/>
      <c r="F2" s="18"/>
      <c r="G2" s="18"/>
      <c r="H2" s="18"/>
    </row>
    <row r="3" spans="2:16" ht="21" x14ac:dyDescent="0.4">
      <c r="B3" s="20" t="s">
        <v>29</v>
      </c>
      <c r="C3" s="20"/>
      <c r="D3" s="20"/>
      <c r="E3" s="20"/>
      <c r="F3" s="20"/>
      <c r="G3" s="20"/>
      <c r="H3" s="20"/>
      <c r="I3" s="20"/>
      <c r="J3" s="20"/>
      <c r="K3" s="20"/>
    </row>
    <row r="4" spans="2:16" s="2" customFormat="1" ht="9.75" customHeight="1" x14ac:dyDescent="0.3">
      <c r="B4" s="26"/>
      <c r="C4" s="25"/>
      <c r="D4" s="25"/>
      <c r="E4" s="24"/>
      <c r="F4" s="24"/>
      <c r="G4" s="24"/>
      <c r="H4" s="10"/>
      <c r="I4" s="10"/>
      <c r="J4" s="10"/>
      <c r="K4" s="10"/>
      <c r="L4" s="10"/>
    </row>
    <row r="5" spans="2:16" ht="24" customHeight="1" x14ac:dyDescent="0.4">
      <c r="B5" s="20" t="s">
        <v>8</v>
      </c>
      <c r="C5" s="20"/>
      <c r="D5" s="20"/>
      <c r="E5" s="20"/>
      <c r="F5" s="20"/>
      <c r="G5" s="20"/>
      <c r="H5" s="20"/>
      <c r="I5" s="20"/>
      <c r="J5" s="20"/>
      <c r="K5" s="20"/>
    </row>
    <row r="6" spans="2:16" ht="24" customHeight="1" x14ac:dyDescent="0.3">
      <c r="B6" s="55"/>
      <c r="C6" s="56"/>
      <c r="D6" s="56"/>
      <c r="E6" s="56"/>
      <c r="F6" s="56"/>
      <c r="G6" s="56"/>
      <c r="H6" s="56"/>
      <c r="I6" s="56"/>
      <c r="J6" s="57"/>
      <c r="K6" s="56"/>
      <c r="L6" s="56"/>
    </row>
    <row r="7" spans="2:16" s="122" customFormat="1" ht="18" customHeight="1" x14ac:dyDescent="0.3">
      <c r="B7" s="118"/>
      <c r="C7" s="119" t="s">
        <v>5</v>
      </c>
      <c r="D7" s="119"/>
      <c r="E7" s="119"/>
      <c r="F7" s="120" t="s">
        <v>6</v>
      </c>
      <c r="G7" s="120"/>
      <c r="H7" s="120"/>
      <c r="I7" s="119" t="s">
        <v>7</v>
      </c>
      <c r="J7" s="119"/>
      <c r="K7" s="119"/>
      <c r="L7" s="121"/>
    </row>
    <row r="8" spans="2:16" ht="32.1" customHeight="1" x14ac:dyDescent="0.3">
      <c r="B8" s="58" t="s">
        <v>33</v>
      </c>
      <c r="C8" s="59" t="s">
        <v>34</v>
      </c>
      <c r="D8" s="59" t="s">
        <v>35</v>
      </c>
      <c r="E8" s="59" t="s">
        <v>9</v>
      </c>
      <c r="F8" s="59" t="s">
        <v>34</v>
      </c>
      <c r="G8" s="59" t="s">
        <v>35</v>
      </c>
      <c r="H8" s="59" t="s">
        <v>9</v>
      </c>
      <c r="I8" s="59" t="s">
        <v>34</v>
      </c>
      <c r="J8" s="59" t="s">
        <v>35</v>
      </c>
      <c r="K8" s="59" t="s">
        <v>9</v>
      </c>
      <c r="L8" s="56"/>
    </row>
    <row r="9" spans="2:16" ht="15.6" x14ac:dyDescent="0.3">
      <c r="B9" s="33" t="s">
        <v>0</v>
      </c>
      <c r="C9" s="60"/>
      <c r="D9" s="60"/>
      <c r="E9" s="61"/>
      <c r="F9" s="62"/>
      <c r="G9" s="62"/>
      <c r="H9" s="63"/>
      <c r="I9" s="62"/>
      <c r="J9" s="62"/>
      <c r="K9" s="63"/>
      <c r="L9" s="56"/>
    </row>
    <row r="10" spans="2:16" ht="15" customHeight="1" x14ac:dyDescent="0.3">
      <c r="B10" s="37">
        <v>2010</v>
      </c>
      <c r="C10" s="68">
        <v>95507.764297000002</v>
      </c>
      <c r="D10" s="68">
        <v>72708.748326999907</v>
      </c>
      <c r="E10" s="53">
        <v>76.128625627648333</v>
      </c>
      <c r="F10" s="69">
        <v>1857.0630000000001</v>
      </c>
      <c r="G10" s="50">
        <v>1346.692</v>
      </c>
      <c r="H10" s="53">
        <v>72.517302859407565</v>
      </c>
      <c r="I10" s="69">
        <v>97364.827296999996</v>
      </c>
      <c r="J10" s="69">
        <v>74055.440326999902</v>
      </c>
      <c r="K10" s="53">
        <v>76.059745991334694</v>
      </c>
      <c r="L10" s="56"/>
      <c r="M10" s="53"/>
      <c r="N10" s="69"/>
      <c r="O10" s="69"/>
      <c r="P10" s="53"/>
    </row>
    <row r="11" spans="2:16" ht="15" customHeight="1" x14ac:dyDescent="0.3">
      <c r="B11" s="36">
        <v>2011</v>
      </c>
      <c r="C11" s="65">
        <v>95815.356658000004</v>
      </c>
      <c r="D11" s="65">
        <v>72984.679806999993</v>
      </c>
      <c r="E11" s="66">
        <v>76.172215344883568</v>
      </c>
      <c r="F11" s="64">
        <v>1818.0129999999999</v>
      </c>
      <c r="G11" s="48">
        <v>1270.4649999999999</v>
      </c>
      <c r="H11" s="66">
        <v>69.882063549600588</v>
      </c>
      <c r="I11" s="64">
        <v>97633.369658000011</v>
      </c>
      <c r="J11" s="64">
        <v>74255.14480699999</v>
      </c>
      <c r="K11" s="66">
        <v>76.055087586455713</v>
      </c>
      <c r="L11" s="56"/>
      <c r="M11" s="53"/>
      <c r="N11" s="69"/>
      <c r="O11" s="69"/>
      <c r="P11" s="53"/>
    </row>
    <row r="12" spans="2:16" ht="15" customHeight="1" x14ac:dyDescent="0.3">
      <c r="B12" s="37">
        <v>2012</v>
      </c>
      <c r="C12" s="68">
        <v>92070.524917999996</v>
      </c>
      <c r="D12" s="68">
        <v>71388.135108999995</v>
      </c>
      <c r="E12" s="53">
        <v>77.536361579973416</v>
      </c>
      <c r="F12" s="69">
        <v>2595.19</v>
      </c>
      <c r="G12" s="50">
        <v>1856.38</v>
      </c>
      <c r="H12" s="53">
        <v>71.531564162932199</v>
      </c>
      <c r="I12" s="69">
        <v>94665.714917999998</v>
      </c>
      <c r="J12" s="69">
        <v>73244.515109</v>
      </c>
      <c r="K12" s="53">
        <v>77.371744535436974</v>
      </c>
      <c r="L12" s="56"/>
      <c r="M12" s="53"/>
      <c r="N12" s="69"/>
      <c r="O12" s="69"/>
      <c r="P12" s="53"/>
    </row>
    <row r="13" spans="2:16" ht="15" customHeight="1" x14ac:dyDescent="0.3">
      <c r="B13" s="36">
        <v>2013</v>
      </c>
      <c r="C13" s="65">
        <v>89374.739916000006</v>
      </c>
      <c r="D13" s="65">
        <v>70109.505145999996</v>
      </c>
      <c r="E13" s="66">
        <v>78.44442983766254</v>
      </c>
      <c r="F13" s="64">
        <v>2448.038196</v>
      </c>
      <c r="G13" s="48">
        <v>1850.5812390000001</v>
      </c>
      <c r="H13" s="66">
        <v>75.594459352136681</v>
      </c>
      <c r="I13" s="64">
        <v>91822.778112</v>
      </c>
      <c r="J13" s="64">
        <v>71960.086385000002</v>
      </c>
      <c r="K13" s="66">
        <v>78.368448292021114</v>
      </c>
      <c r="L13" s="56"/>
      <c r="M13" s="53"/>
      <c r="N13" s="69"/>
      <c r="O13" s="69"/>
      <c r="P13" s="53"/>
    </row>
    <row r="14" spans="2:16" ht="15" customHeight="1" x14ac:dyDescent="0.3">
      <c r="B14" s="37">
        <v>2014</v>
      </c>
      <c r="C14" s="68">
        <v>87546.728799999997</v>
      </c>
      <c r="D14" s="68">
        <v>70049.0300630001</v>
      </c>
      <c r="E14" s="53">
        <v>80.013303778633144</v>
      </c>
      <c r="F14" s="69">
        <v>2560.3599680000002</v>
      </c>
      <c r="G14" s="50">
        <v>1925.508245</v>
      </c>
      <c r="H14" s="53">
        <v>75.204591114744375</v>
      </c>
      <c r="I14" s="69">
        <v>90107.088768000001</v>
      </c>
      <c r="J14" s="69">
        <v>71974.538308000105</v>
      </c>
      <c r="K14" s="53">
        <v>79.876665967218159</v>
      </c>
      <c r="L14" s="56"/>
      <c r="M14" s="53"/>
      <c r="N14" s="69"/>
      <c r="O14" s="69"/>
      <c r="P14" s="53"/>
    </row>
    <row r="15" spans="2:16" ht="15" customHeight="1" x14ac:dyDescent="0.3">
      <c r="B15" s="36">
        <v>2015</v>
      </c>
      <c r="C15" s="65">
        <v>86777.675280999902</v>
      </c>
      <c r="D15" s="65">
        <v>69619.389928000004</v>
      </c>
      <c r="E15" s="66">
        <v>80.227304663971879</v>
      </c>
      <c r="F15" s="64">
        <v>2819.3883820000001</v>
      </c>
      <c r="G15" s="48">
        <v>2115.7797700000001</v>
      </c>
      <c r="H15" s="66">
        <v>75.043927381835957</v>
      </c>
      <c r="I15" s="64">
        <v>89597.063662999906</v>
      </c>
      <c r="J15" s="64">
        <v>71735.169697999998</v>
      </c>
      <c r="K15" s="66">
        <v>80.064197156969811</v>
      </c>
      <c r="L15" s="56"/>
      <c r="M15" s="53"/>
      <c r="N15" s="69"/>
      <c r="O15" s="69"/>
      <c r="P15" s="53"/>
    </row>
    <row r="16" spans="2:16" ht="15" customHeight="1" x14ac:dyDescent="0.3">
      <c r="B16" s="37">
        <v>2016</v>
      </c>
      <c r="C16" s="68">
        <v>85910.464835999897</v>
      </c>
      <c r="D16" s="68">
        <v>68740.572306000002</v>
      </c>
      <c r="E16" s="53">
        <v>80.014201339992013</v>
      </c>
      <c r="F16" s="69">
        <v>3506.4848259999999</v>
      </c>
      <c r="G16" s="50">
        <v>2556.0983670000001</v>
      </c>
      <c r="H16" s="53">
        <v>72.896319072792139</v>
      </c>
      <c r="I16" s="69">
        <v>89416.949661999897</v>
      </c>
      <c r="J16" s="69">
        <v>71296.670673000001</v>
      </c>
      <c r="K16" s="53">
        <v>79.735073654944202</v>
      </c>
      <c r="L16" s="56"/>
      <c r="M16" s="53"/>
      <c r="N16" s="69"/>
      <c r="O16" s="69"/>
      <c r="P16" s="53"/>
    </row>
    <row r="17" spans="2:16" ht="15" customHeight="1" x14ac:dyDescent="0.3">
      <c r="B17" s="40">
        <v>2017</v>
      </c>
      <c r="C17" s="65">
        <v>85892.335351000002</v>
      </c>
      <c r="D17" s="65">
        <v>67623.447386000102</v>
      </c>
      <c r="E17" s="66">
        <v>78.730479395694758</v>
      </c>
      <c r="F17" s="64">
        <v>3373.7205319999998</v>
      </c>
      <c r="G17" s="48">
        <v>2463.1680299999998</v>
      </c>
      <c r="H17" s="66">
        <v>73.01043481926439</v>
      </c>
      <c r="I17" s="64">
        <v>89266.055883000008</v>
      </c>
      <c r="J17" s="64">
        <v>70086.615416000102</v>
      </c>
      <c r="K17" s="66">
        <v>78.514296081213473</v>
      </c>
      <c r="L17" s="56"/>
      <c r="M17" s="53"/>
      <c r="N17" s="69"/>
      <c r="O17" s="69"/>
      <c r="P17" s="53"/>
    </row>
    <row r="18" spans="2:16" ht="15" customHeight="1" x14ac:dyDescent="0.3">
      <c r="B18" s="38">
        <v>2018</v>
      </c>
      <c r="C18" s="68">
        <v>89397.227761000002</v>
      </c>
      <c r="D18" s="68">
        <v>71246.414143999995</v>
      </c>
      <c r="E18" s="53">
        <v>79.696446890360519</v>
      </c>
      <c r="F18" s="69">
        <v>2971.3700199999998</v>
      </c>
      <c r="G18" s="50">
        <v>2260.0525149999999</v>
      </c>
      <c r="H18" s="53">
        <v>76.060958405981367</v>
      </c>
      <c r="I18" s="69">
        <v>92368.597781000004</v>
      </c>
      <c r="J18" s="69">
        <v>73506.466658999998</v>
      </c>
      <c r="K18" s="53">
        <v>79.579498254676437</v>
      </c>
      <c r="L18" s="56"/>
      <c r="M18" s="53"/>
      <c r="N18" s="69"/>
      <c r="O18" s="69"/>
      <c r="P18" s="53"/>
    </row>
    <row r="19" spans="2:16" ht="15" customHeight="1" x14ac:dyDescent="0.3">
      <c r="B19" s="40">
        <v>2019</v>
      </c>
      <c r="C19" s="65">
        <v>93719.812126999997</v>
      </c>
      <c r="D19" s="65">
        <v>74791.244762000002</v>
      </c>
      <c r="E19" s="66">
        <v>79.803024637576272</v>
      </c>
      <c r="F19" s="64">
        <v>3116.004195</v>
      </c>
      <c r="G19" s="48">
        <v>2376.4266069999999</v>
      </c>
      <c r="H19" s="66">
        <v>76.265192800871688</v>
      </c>
      <c r="I19" s="64">
        <v>96835.816321999999</v>
      </c>
      <c r="J19" s="64">
        <v>77167.671369000003</v>
      </c>
      <c r="K19" s="66">
        <v>79.68918350664886</v>
      </c>
      <c r="L19" s="56"/>
      <c r="M19" s="53"/>
      <c r="N19" s="69"/>
      <c r="O19" s="69"/>
      <c r="P19" s="53"/>
    </row>
    <row r="20" spans="2:16" ht="15" customHeight="1" x14ac:dyDescent="0.3">
      <c r="B20" s="133">
        <v>2020</v>
      </c>
      <c r="C20" s="134">
        <v>69316.821351000006</v>
      </c>
      <c r="D20" s="134">
        <v>45537.910640000002</v>
      </c>
      <c r="E20" s="135">
        <v>65.695324385129268</v>
      </c>
      <c r="F20" s="136">
        <v>1811.8477680000001</v>
      </c>
      <c r="G20" s="131">
        <v>1229.4477099999999</v>
      </c>
      <c r="H20" s="135">
        <v>67.856015925505716</v>
      </c>
      <c r="I20" s="136">
        <v>71128.669119000013</v>
      </c>
      <c r="J20" s="136">
        <v>46767.358350000002</v>
      </c>
      <c r="K20" s="135">
        <v>65.750363291287044</v>
      </c>
      <c r="L20" s="56"/>
      <c r="M20" s="53"/>
      <c r="N20" s="69"/>
      <c r="O20" s="69"/>
      <c r="P20" s="53"/>
    </row>
    <row r="21" spans="2:16" ht="15" customHeight="1" x14ac:dyDescent="0.3">
      <c r="B21" s="40">
        <v>2021</v>
      </c>
      <c r="C21" s="65">
        <v>75837.106996000002</v>
      </c>
      <c r="D21" s="65">
        <v>53649.696148000003</v>
      </c>
      <c r="E21" s="66">
        <v>70.743331692267404</v>
      </c>
      <c r="F21" s="64">
        <v>1836.1559130000001</v>
      </c>
      <c r="G21" s="48">
        <v>1221.45442</v>
      </c>
      <c r="H21" s="66">
        <v>66.522369443253254</v>
      </c>
      <c r="I21" s="64">
        <v>77673.262908999997</v>
      </c>
      <c r="J21" s="64">
        <v>54871.150568000005</v>
      </c>
      <c r="K21" s="66">
        <v>70.643550319606945</v>
      </c>
      <c r="L21" s="56"/>
      <c r="M21" s="53"/>
      <c r="N21" s="69"/>
      <c r="O21" s="69"/>
      <c r="P21" s="53"/>
    </row>
    <row r="22" spans="2:16" ht="15" customHeight="1" x14ac:dyDescent="0.3">
      <c r="B22" s="38" t="s">
        <v>50</v>
      </c>
      <c r="C22" s="68">
        <v>77700.189876000004</v>
      </c>
      <c r="D22" s="68">
        <v>61724.503750000003</v>
      </c>
      <c r="E22" s="53">
        <v>79.439321639374057</v>
      </c>
      <c r="F22" s="69">
        <v>1832.7307679999999</v>
      </c>
      <c r="G22" s="50">
        <v>1335.0781119999999</v>
      </c>
      <c r="H22" s="53">
        <v>72.846385039791073</v>
      </c>
      <c r="I22" s="69">
        <v>79532.920643999998</v>
      </c>
      <c r="J22" s="69">
        <v>63059.581862000006</v>
      </c>
      <c r="K22" s="53">
        <v>79.287396151667991</v>
      </c>
      <c r="L22" s="56"/>
    </row>
    <row r="23" spans="2:16" ht="10.35" customHeight="1" x14ac:dyDescent="0.3">
      <c r="B23" s="39"/>
      <c r="C23" s="70"/>
      <c r="D23" s="71"/>
      <c r="E23" s="72"/>
      <c r="F23" s="70"/>
      <c r="G23" s="52"/>
      <c r="H23" s="72"/>
      <c r="I23" s="73"/>
      <c r="J23" s="73"/>
      <c r="K23" s="72"/>
      <c r="L23" s="56"/>
    </row>
    <row r="24" spans="2:16" ht="15" customHeight="1" x14ac:dyDescent="0.3">
      <c r="B24" s="33" t="s">
        <v>3</v>
      </c>
      <c r="C24" s="54"/>
      <c r="D24" s="68"/>
      <c r="E24" s="53"/>
      <c r="F24" s="54"/>
      <c r="G24" s="50"/>
      <c r="H24" s="53"/>
      <c r="I24" s="74"/>
      <c r="J24" s="74"/>
      <c r="K24" s="53"/>
      <c r="L24" s="56"/>
    </row>
    <row r="25" spans="2:16" ht="15" customHeight="1" x14ac:dyDescent="0.3">
      <c r="B25" s="40">
        <v>2023</v>
      </c>
      <c r="C25" s="65">
        <v>94740.529742954066</v>
      </c>
      <c r="D25" s="65">
        <v>74949.198703503003</v>
      </c>
      <c r="E25" s="66">
        <v>79.109963715478429</v>
      </c>
      <c r="F25" s="64">
        <v>2234.6648587812911</v>
      </c>
      <c r="G25" s="48">
        <v>1621.1233565565219</v>
      </c>
      <c r="H25" s="66">
        <v>72.544361638220181</v>
      </c>
      <c r="I25" s="64">
        <v>96975.194601735362</v>
      </c>
      <c r="J25" s="64">
        <v>76570.322060059523</v>
      </c>
      <c r="K25" s="66">
        <v>78.958668115618607</v>
      </c>
      <c r="L25" s="56"/>
      <c r="M25" s="142"/>
      <c r="N25" s="142"/>
      <c r="O25" s="142"/>
      <c r="P25" s="142"/>
    </row>
    <row r="26" spans="2:16" ht="15" customHeight="1" x14ac:dyDescent="0.3">
      <c r="B26" s="38">
        <v>2024</v>
      </c>
      <c r="C26" s="68">
        <v>96441.376953972853</v>
      </c>
      <c r="D26" s="68">
        <v>76786.024761417182</v>
      </c>
      <c r="E26" s="53">
        <v>79.619378306951916</v>
      </c>
      <c r="F26" s="69">
        <v>2274.7831007093455</v>
      </c>
      <c r="G26" s="50">
        <v>1660.8532225981337</v>
      </c>
      <c r="H26" s="53">
        <v>73.011498198673536</v>
      </c>
      <c r="I26" s="69">
        <v>98716.160054682201</v>
      </c>
      <c r="J26" s="69">
        <v>78446.877984015315</v>
      </c>
      <c r="K26" s="53">
        <v>79.467108465889424</v>
      </c>
      <c r="L26" s="56"/>
      <c r="M26" s="142"/>
      <c r="N26" s="142"/>
      <c r="O26" s="142"/>
      <c r="P26" s="142"/>
    </row>
    <row r="27" spans="2:16" ht="10.35" customHeight="1" x14ac:dyDescent="0.3">
      <c r="B27" s="38"/>
      <c r="C27" s="67"/>
      <c r="D27" s="68"/>
      <c r="E27" s="53"/>
      <c r="F27" s="69"/>
      <c r="G27" s="50"/>
      <c r="H27" s="53"/>
      <c r="I27" s="69"/>
      <c r="J27" s="69"/>
      <c r="K27" s="53"/>
      <c r="L27" s="56"/>
      <c r="M27" s="142"/>
      <c r="N27" s="142"/>
      <c r="O27" s="142"/>
      <c r="P27" s="142"/>
    </row>
    <row r="28" spans="2:16" ht="15" customHeight="1" x14ac:dyDescent="0.3">
      <c r="B28" s="40">
        <v>2025</v>
      </c>
      <c r="C28" s="65">
        <v>97073.689722892246</v>
      </c>
      <c r="D28" s="65">
        <v>77745.672682552715</v>
      </c>
      <c r="E28" s="66">
        <v>80.08933512724866</v>
      </c>
      <c r="F28" s="64">
        <v>2289.6975953643423</v>
      </c>
      <c r="G28" s="48">
        <v>1681.6100510357273</v>
      </c>
      <c r="H28" s="66">
        <v>73.442451721147279</v>
      </c>
      <c r="I28" s="64">
        <v>99363.387318256588</v>
      </c>
      <c r="J28" s="64">
        <v>79427.282733588436</v>
      </c>
      <c r="K28" s="66">
        <v>79.936166506870705</v>
      </c>
      <c r="L28" s="56"/>
      <c r="M28" s="142"/>
      <c r="N28" s="142"/>
      <c r="O28" s="142"/>
      <c r="P28" s="142"/>
    </row>
    <row r="29" spans="2:16" ht="15" customHeight="1" x14ac:dyDescent="0.3">
      <c r="B29" s="38">
        <v>2026</v>
      </c>
      <c r="C29" s="68">
        <v>98424.965724082082</v>
      </c>
      <c r="D29" s="68">
        <v>78886.79936976335</v>
      </c>
      <c r="E29" s="53">
        <v>80.149176369448057</v>
      </c>
      <c r="F29" s="69">
        <v>2321.570427430684</v>
      </c>
      <c r="G29" s="50">
        <v>1706.2921978421971</v>
      </c>
      <c r="H29" s="53">
        <v>73.497326537303266</v>
      </c>
      <c r="I29" s="69">
        <v>100746.53615151276</v>
      </c>
      <c r="J29" s="69">
        <v>80593.091567605545</v>
      </c>
      <c r="K29" s="53">
        <v>79.995893304362895</v>
      </c>
      <c r="L29" s="56"/>
      <c r="M29" s="142"/>
      <c r="N29" s="142"/>
      <c r="O29" s="142"/>
      <c r="P29" s="142"/>
    </row>
    <row r="30" spans="2:16" ht="15" customHeight="1" x14ac:dyDescent="0.3">
      <c r="B30" s="40">
        <v>2027</v>
      </c>
      <c r="C30" s="65">
        <v>100252.41158898186</v>
      </c>
      <c r="D30" s="65">
        <v>80410.218420642777</v>
      </c>
      <c r="E30" s="66">
        <v>80.207764727208001</v>
      </c>
      <c r="F30" s="64">
        <v>2364.6747785114362</v>
      </c>
      <c r="G30" s="48">
        <v>1739.2431866175898</v>
      </c>
      <c r="H30" s="66">
        <v>73.551052450115108</v>
      </c>
      <c r="I30" s="64">
        <v>102617.08636749331</v>
      </c>
      <c r="J30" s="64">
        <v>82149.461607260368</v>
      </c>
      <c r="K30" s="66">
        <v>80.054369613522184</v>
      </c>
      <c r="L30" s="56"/>
      <c r="M30" s="142"/>
      <c r="N30" s="142"/>
      <c r="O30" s="142"/>
      <c r="P30" s="142"/>
    </row>
    <row r="31" spans="2:16" ht="15" customHeight="1" x14ac:dyDescent="0.3">
      <c r="B31" s="38">
        <v>2028</v>
      </c>
      <c r="C31" s="69">
        <v>102566.69456728629</v>
      </c>
      <c r="D31" s="68">
        <v>82307.466094733449</v>
      </c>
      <c r="E31" s="108">
        <v>80.247751418700261</v>
      </c>
      <c r="F31" s="69">
        <v>2419.2622592752032</v>
      </c>
      <c r="G31" s="50">
        <v>1780.279949796449</v>
      </c>
      <c r="H31" s="53">
        <v>73.587720511533561</v>
      </c>
      <c r="I31" s="69">
        <v>104985.95682656149</v>
      </c>
      <c r="J31" s="69">
        <v>84087.746044529893</v>
      </c>
      <c r="K31" s="53">
        <v>80.094279831581872</v>
      </c>
      <c r="L31" s="56"/>
      <c r="M31" s="142"/>
      <c r="N31" s="142"/>
      <c r="O31" s="142"/>
      <c r="P31" s="142"/>
    </row>
    <row r="32" spans="2:16" ht="15" customHeight="1" x14ac:dyDescent="0.3">
      <c r="B32" s="40">
        <v>2029</v>
      </c>
      <c r="C32" s="64">
        <v>105147.72586512228</v>
      </c>
      <c r="D32" s="65">
        <v>84619.961361773429</v>
      </c>
      <c r="E32" s="66">
        <v>80.477214952151471</v>
      </c>
      <c r="F32" s="64">
        <v>2480.1415889173059</v>
      </c>
      <c r="G32" s="48">
        <v>1830.2983643248715</v>
      </c>
      <c r="H32" s="66">
        <v>73.798140094246776</v>
      </c>
      <c r="I32" s="64">
        <v>107627.86745403959</v>
      </c>
      <c r="J32" s="64">
        <v>86450.259726098302</v>
      </c>
      <c r="K32" s="66">
        <v>80.323304522423271</v>
      </c>
      <c r="L32" s="56"/>
      <c r="M32" s="142"/>
      <c r="N32" s="142"/>
      <c r="O32" s="142"/>
      <c r="P32" s="142"/>
    </row>
    <row r="33" spans="2:16" ht="10.35" customHeight="1" x14ac:dyDescent="0.3">
      <c r="B33" s="41"/>
      <c r="C33" s="75"/>
      <c r="D33" s="71"/>
      <c r="E33" s="72"/>
      <c r="F33" s="75"/>
      <c r="G33" s="52"/>
      <c r="H33" s="72"/>
      <c r="I33" s="75"/>
      <c r="J33" s="75"/>
      <c r="K33" s="72"/>
      <c r="L33" s="56"/>
      <c r="M33" s="142"/>
      <c r="N33" s="142"/>
      <c r="O33" s="142"/>
      <c r="P33" s="142"/>
    </row>
    <row r="34" spans="2:16" ht="15" customHeight="1" x14ac:dyDescent="0.3">
      <c r="B34" s="38">
        <v>2030</v>
      </c>
      <c r="C34" s="69">
        <v>107823.00556233095</v>
      </c>
      <c r="D34" s="68">
        <v>87088.76547203213</v>
      </c>
      <c r="E34" s="53">
        <v>80.770114891378498</v>
      </c>
      <c r="F34" s="69">
        <v>2543.2439754353404</v>
      </c>
      <c r="G34" s="50">
        <v>1883.6976811305904</v>
      </c>
      <c r="H34" s="53">
        <v>74.06673128197022</v>
      </c>
      <c r="I34" s="69">
        <v>110366.24953776629</v>
      </c>
      <c r="J34" s="69">
        <v>88972.463153162724</v>
      </c>
      <c r="K34" s="53">
        <v>80.615644298683165</v>
      </c>
      <c r="L34" s="56"/>
      <c r="M34" s="142"/>
      <c r="N34" s="142"/>
      <c r="O34" s="142"/>
      <c r="P34" s="142"/>
    </row>
    <row r="35" spans="2:16" ht="15" customHeight="1" x14ac:dyDescent="0.3">
      <c r="B35" s="40">
        <v>2031</v>
      </c>
      <c r="C35" s="64">
        <v>110822.15945138538</v>
      </c>
      <c r="D35" s="65">
        <v>89755.458551250747</v>
      </c>
      <c r="E35" s="66">
        <v>80.990533838698568</v>
      </c>
      <c r="F35" s="64">
        <v>2613.9856508316152</v>
      </c>
      <c r="G35" s="48">
        <v>1941.3772629042496</v>
      </c>
      <c r="H35" s="66">
        <v>74.268856919188465</v>
      </c>
      <c r="I35" s="64">
        <v>113436.14510221699</v>
      </c>
      <c r="J35" s="64">
        <v>91696.835814154998</v>
      </c>
      <c r="K35" s="66">
        <v>80.835641700912205</v>
      </c>
      <c r="L35" s="56"/>
      <c r="M35" s="142"/>
      <c r="N35" s="142"/>
      <c r="O35" s="142"/>
      <c r="P35" s="142"/>
    </row>
    <row r="36" spans="2:16" ht="15" customHeight="1" x14ac:dyDescent="0.3">
      <c r="B36" s="38">
        <v>2032</v>
      </c>
      <c r="C36" s="69">
        <v>114252.08496528666</v>
      </c>
      <c r="D36" s="68">
        <v>92723.856639059493</v>
      </c>
      <c r="E36" s="53">
        <v>81.157255613525024</v>
      </c>
      <c r="F36" s="69">
        <v>2694.8880274063313</v>
      </c>
      <c r="G36" s="50">
        <v>2005.5826120600314</v>
      </c>
      <c r="H36" s="53">
        <v>74.421741892938115</v>
      </c>
      <c r="I36" s="69">
        <v>116946.97299269299</v>
      </c>
      <c r="J36" s="69">
        <v>94729.439251119518</v>
      </c>
      <c r="K36" s="53">
        <v>81.002044624992848</v>
      </c>
      <c r="L36" s="56"/>
      <c r="M36" s="142"/>
      <c r="N36" s="142"/>
      <c r="O36" s="142"/>
      <c r="P36" s="142"/>
    </row>
    <row r="37" spans="2:16" ht="15" customHeight="1" x14ac:dyDescent="0.3">
      <c r="B37" s="40">
        <v>2033</v>
      </c>
      <c r="C37" s="64">
        <v>117984.18578637973</v>
      </c>
      <c r="D37" s="65">
        <v>95902.268883354845</v>
      </c>
      <c r="E37" s="66">
        <v>81.284002804404608</v>
      </c>
      <c r="F37" s="64">
        <v>2782.9178766899822</v>
      </c>
      <c r="G37" s="48">
        <v>2074.3304894906623</v>
      </c>
      <c r="H37" s="66">
        <v>74.537969907968773</v>
      </c>
      <c r="I37" s="64">
        <v>120767.10366306972</v>
      </c>
      <c r="J37" s="64">
        <v>97976.599372845507</v>
      </c>
      <c r="K37" s="66">
        <v>81.128549415403853</v>
      </c>
      <c r="L37" s="56"/>
    </row>
    <row r="38" spans="2:16" ht="15" customHeight="1" x14ac:dyDescent="0.3">
      <c r="B38" s="38">
        <v>2034</v>
      </c>
      <c r="C38" s="69">
        <v>122032.86756390228</v>
      </c>
      <c r="D38" s="68">
        <v>99212.390170837054</v>
      </c>
      <c r="E38" s="53">
        <v>81.299728631620226</v>
      </c>
      <c r="F38" s="69">
        <v>2878.4149877697382</v>
      </c>
      <c r="G38" s="50">
        <v>2145.9271846521483</v>
      </c>
      <c r="H38" s="53">
        <v>74.552390595869639</v>
      </c>
      <c r="I38" s="69">
        <v>124911.28255167202</v>
      </c>
      <c r="J38" s="69">
        <v>101358.3173554892</v>
      </c>
      <c r="K38" s="53">
        <v>81.144245167413388</v>
      </c>
      <c r="L38" s="56"/>
    </row>
    <row r="39" spans="2:16" ht="10.35" customHeight="1" x14ac:dyDescent="0.3">
      <c r="B39" s="38"/>
      <c r="C39" s="69"/>
      <c r="D39" s="68"/>
      <c r="E39" s="53"/>
      <c r="F39" s="69"/>
      <c r="G39" s="50"/>
      <c r="H39" s="53"/>
      <c r="I39" s="69"/>
      <c r="J39" s="69"/>
      <c r="K39" s="53"/>
      <c r="L39" s="56"/>
    </row>
    <row r="40" spans="2:16" ht="15" customHeight="1" x14ac:dyDescent="0.3">
      <c r="B40" s="40">
        <v>2035</v>
      </c>
      <c r="C40" s="64">
        <v>125967.6940477204</v>
      </c>
      <c r="D40" s="65">
        <v>102403.30475470982</v>
      </c>
      <c r="E40" s="66">
        <v>81.293307406196007</v>
      </c>
      <c r="F40" s="64">
        <v>2971.2265700212533</v>
      </c>
      <c r="G40" s="48">
        <v>2214.9454830485956</v>
      </c>
      <c r="H40" s="66">
        <v>74.546502289549466</v>
      </c>
      <c r="I40" s="64">
        <v>128938.92061774166</v>
      </c>
      <c r="J40" s="64">
        <v>104618.25023775842</v>
      </c>
      <c r="K40" s="66">
        <v>81.137836222403763</v>
      </c>
      <c r="L40" s="56"/>
    </row>
    <row r="41" spans="2:16" ht="15" customHeight="1" x14ac:dyDescent="0.3">
      <c r="B41" s="38">
        <v>2036</v>
      </c>
      <c r="C41" s="69">
        <v>130044.45707687177</v>
      </c>
      <c r="D41" s="68">
        <v>105687.6827125554</v>
      </c>
      <c r="E41" s="53">
        <v>81.270424813324709</v>
      </c>
      <c r="F41" s="69">
        <v>3067.3860395063903</v>
      </c>
      <c r="G41" s="50">
        <v>2285.9853595426193</v>
      </c>
      <c r="H41" s="53">
        <v>74.525518800055707</v>
      </c>
      <c r="I41" s="69">
        <v>133111.84311637815</v>
      </c>
      <c r="J41" s="69">
        <v>107973.66807209802</v>
      </c>
      <c r="K41" s="53">
        <v>81.114997391853322</v>
      </c>
      <c r="L41" s="56"/>
    </row>
    <row r="42" spans="2:16" ht="15" customHeight="1" x14ac:dyDescent="0.3">
      <c r="B42" s="40">
        <v>2037</v>
      </c>
      <c r="C42" s="64">
        <v>134447.81810276792</v>
      </c>
      <c r="D42" s="65">
        <v>109219.07207800052</v>
      </c>
      <c r="E42" s="66">
        <v>81.235287875417001</v>
      </c>
      <c r="F42" s="64">
        <v>3171.2490448304561</v>
      </c>
      <c r="G42" s="48">
        <v>2362.3680011244946</v>
      </c>
      <c r="H42" s="66">
        <v>74.493297994853421</v>
      </c>
      <c r="I42" s="64">
        <v>137619.06714759837</v>
      </c>
      <c r="J42" s="64">
        <v>111581.44007912502</v>
      </c>
      <c r="K42" s="66">
        <v>81.079927652359657</v>
      </c>
      <c r="L42" s="56"/>
    </row>
    <row r="43" spans="2:16" ht="15" customHeight="1" x14ac:dyDescent="0.3">
      <c r="B43" s="38">
        <v>2038</v>
      </c>
      <c r="C43" s="69">
        <v>139103.746791007</v>
      </c>
      <c r="D43" s="68">
        <v>112939.73551489459</v>
      </c>
      <c r="E43" s="53">
        <v>81.191008955767458</v>
      </c>
      <c r="F43" s="69">
        <v>3281.0694168806062</v>
      </c>
      <c r="G43" s="50">
        <v>2442.844570637878</v>
      </c>
      <c r="H43" s="53">
        <v>74.452693931734942</v>
      </c>
      <c r="I43" s="69">
        <v>142384.8162078876</v>
      </c>
      <c r="J43" s="69">
        <v>115382.58008553248</v>
      </c>
      <c r="K43" s="53">
        <v>81.035733414909373</v>
      </c>
      <c r="L43" s="56"/>
    </row>
    <row r="44" spans="2:16" ht="15" customHeight="1" x14ac:dyDescent="0.3">
      <c r="B44" s="40">
        <v>2039</v>
      </c>
      <c r="C44" s="64">
        <v>143981.94986275933</v>
      </c>
      <c r="D44" s="65">
        <v>116826.79704460711</v>
      </c>
      <c r="E44" s="66">
        <v>81.139890907133875</v>
      </c>
      <c r="F44" s="64">
        <v>3396.1326216992875</v>
      </c>
      <c r="G44" s="48">
        <v>2526.9202691535816</v>
      </c>
      <c r="H44" s="66">
        <v>74.405818341959005</v>
      </c>
      <c r="I44" s="64">
        <v>147378.0824844586</v>
      </c>
      <c r="J44" s="64">
        <v>119353.71731376069</v>
      </c>
      <c r="K44" s="66">
        <v>80.984713128118528</v>
      </c>
      <c r="L44" s="56"/>
    </row>
    <row r="45" spans="2:16" ht="10.35" customHeight="1" x14ac:dyDescent="0.3">
      <c r="B45" s="41"/>
      <c r="C45" s="75"/>
      <c r="D45" s="71"/>
      <c r="E45" s="72"/>
      <c r="F45" s="75"/>
      <c r="G45" s="52"/>
      <c r="H45" s="72"/>
      <c r="I45" s="75"/>
      <c r="J45" s="75"/>
      <c r="K45" s="72"/>
      <c r="L45" s="56"/>
    </row>
    <row r="46" spans="2:16" ht="15" customHeight="1" x14ac:dyDescent="0.3">
      <c r="B46" s="38">
        <v>2040</v>
      </c>
      <c r="C46" s="69">
        <v>149088.32524475618</v>
      </c>
      <c r="D46" s="68">
        <v>121007.24573987909</v>
      </c>
      <c r="E46" s="53">
        <v>81.164803173704726</v>
      </c>
      <c r="F46" s="69">
        <v>3516.5777749283666</v>
      </c>
      <c r="G46" s="50">
        <v>2617.3418231931569</v>
      </c>
      <c r="H46" s="53">
        <v>74.428663055702572</v>
      </c>
      <c r="I46" s="69">
        <v>152604.90301968454</v>
      </c>
      <c r="J46" s="69">
        <v>123624.58756307224</v>
      </c>
      <c r="K46" s="53">
        <v>81.009577750674154</v>
      </c>
      <c r="L46" s="56"/>
    </row>
    <row r="47" spans="2:16" ht="15" customHeight="1" x14ac:dyDescent="0.3">
      <c r="B47" s="40">
        <v>2041</v>
      </c>
      <c r="C47" s="64">
        <v>154399.85867854976</v>
      </c>
      <c r="D47" s="65">
        <v>125350.76747303829</v>
      </c>
      <c r="E47" s="66">
        <v>81.185804537561296</v>
      </c>
      <c r="F47" s="64">
        <v>3641.8620343994103</v>
      </c>
      <c r="G47" s="48">
        <v>2711.290586530718</v>
      </c>
      <c r="H47" s="66">
        <v>74.447921445707493</v>
      </c>
      <c r="I47" s="64">
        <v>158041.72071294917</v>
      </c>
      <c r="J47" s="64">
        <v>128062.058059569</v>
      </c>
      <c r="K47" s="66">
        <v>81.030538950007909</v>
      </c>
      <c r="L47" s="56"/>
    </row>
    <row r="48" spans="2:16" ht="15" customHeight="1" x14ac:dyDescent="0.3">
      <c r="B48" s="38">
        <v>2042</v>
      </c>
      <c r="C48" s="69">
        <v>159966.94439283549</v>
      </c>
      <c r="D48" s="68">
        <v>129899.27361758752</v>
      </c>
      <c r="E48" s="53">
        <v>81.203822521351711</v>
      </c>
      <c r="F48" s="69">
        <v>3773.1740594143739</v>
      </c>
      <c r="G48" s="50">
        <v>2809.6730866230773</v>
      </c>
      <c r="H48" s="53">
        <v>74.464444056396388</v>
      </c>
      <c r="I48" s="69">
        <v>163740.11845224985</v>
      </c>
      <c r="J48" s="69">
        <v>132708.9467042106</v>
      </c>
      <c r="K48" s="53">
        <v>81.048522474906719</v>
      </c>
      <c r="L48" s="56"/>
    </row>
    <row r="49" spans="2:12" ht="15" customHeight="1" x14ac:dyDescent="0.3">
      <c r="B49" s="40">
        <v>2043</v>
      </c>
      <c r="C49" s="64">
        <v>165792.02735701203</v>
      </c>
      <c r="D49" s="65">
        <v>134655.53264359245</v>
      </c>
      <c r="E49" s="66">
        <v>81.21954643429801</v>
      </c>
      <c r="F49" s="64">
        <v>3910.571519982183</v>
      </c>
      <c r="G49" s="48">
        <v>2912.5492044504581</v>
      </c>
      <c r="H49" s="66">
        <v>74.478862988899579</v>
      </c>
      <c r="I49" s="64">
        <v>169702.59887699422</v>
      </c>
      <c r="J49" s="64">
        <v>137568.0818480429</v>
      </c>
      <c r="K49" s="66">
        <v>81.064216316307906</v>
      </c>
      <c r="L49" s="56"/>
    </row>
    <row r="50" spans="2:12" ht="10.35" customHeight="1" x14ac:dyDescent="0.3">
      <c r="B50" s="41"/>
      <c r="C50" s="75"/>
      <c r="D50" s="71"/>
      <c r="E50" s="76"/>
      <c r="F50" s="75"/>
      <c r="G50" s="77"/>
      <c r="H50" s="76"/>
      <c r="I50" s="75"/>
      <c r="J50" s="75"/>
      <c r="K50" s="76"/>
      <c r="L50" s="56"/>
    </row>
    <row r="51" spans="2:12" ht="15" customHeight="1" x14ac:dyDescent="0.3">
      <c r="B51" s="109" t="s">
        <v>4</v>
      </c>
      <c r="C51" s="54"/>
      <c r="D51" s="78"/>
      <c r="E51" s="79"/>
      <c r="F51" s="54"/>
      <c r="G51" s="78"/>
      <c r="H51" s="79"/>
      <c r="I51" s="80"/>
      <c r="J51" s="80"/>
      <c r="K51" s="79"/>
      <c r="L51" s="56"/>
    </row>
    <row r="52" spans="2:12" ht="15" customHeight="1" x14ac:dyDescent="0.3">
      <c r="B52" s="38" t="s">
        <v>54</v>
      </c>
      <c r="C52" s="42">
        <f>RATE(2022-2010,,-C10,C22)</f>
        <v>-1.7048816093491834E-2</v>
      </c>
      <c r="D52" s="42">
        <f t="shared" ref="D52:J52" si="0">RATE(2022-2010,,-D10,D22)</f>
        <v>-1.3555676010470334E-2</v>
      </c>
      <c r="E52" s="42"/>
      <c r="F52" s="42">
        <f t="shared" si="0"/>
        <v>-1.0984903784010637E-3</v>
      </c>
      <c r="G52" s="42">
        <f t="shared" si="0"/>
        <v>-7.2152407668987784E-4</v>
      </c>
      <c r="H52" s="42"/>
      <c r="I52" s="42">
        <f t="shared" si="0"/>
        <v>-1.6716534946405261E-2</v>
      </c>
      <c r="J52" s="42">
        <f t="shared" si="0"/>
        <v>-1.3305191473840194E-2</v>
      </c>
      <c r="K52" s="42"/>
      <c r="L52" s="56"/>
    </row>
    <row r="53" spans="2:12" ht="15" customHeight="1" x14ac:dyDescent="0.3">
      <c r="B53" s="40" t="s">
        <v>51</v>
      </c>
      <c r="C53" s="43">
        <f>RATE(2023-2022,,-C22,C25)</f>
        <v>0.21930885747059772</v>
      </c>
      <c r="D53" s="43">
        <f t="shared" ref="D53:J53" si="1">RATE(2023-2022,,-D22,D25)</f>
        <v>0.2142535646307728</v>
      </c>
      <c r="E53" s="43"/>
      <c r="F53" s="43">
        <f t="shared" si="1"/>
        <v>0.21930885747059795</v>
      </c>
      <c r="G53" s="43">
        <f t="shared" si="1"/>
        <v>0.21425356463077258</v>
      </c>
      <c r="H53" s="43"/>
      <c r="I53" s="43">
        <f t="shared" si="1"/>
        <v>0.2193088574705977</v>
      </c>
      <c r="J53" s="43">
        <f t="shared" si="1"/>
        <v>0.21425356463077266</v>
      </c>
      <c r="K53" s="43"/>
      <c r="L53" s="56"/>
    </row>
    <row r="54" spans="2:12" ht="15" customHeight="1" x14ac:dyDescent="0.3">
      <c r="B54" s="38" t="s">
        <v>52</v>
      </c>
      <c r="C54" s="44">
        <f>RATE(2033-2023,,-C25,C37)</f>
        <v>2.2183341769581706E-2</v>
      </c>
      <c r="D54" s="44">
        <f t="shared" ref="D54:J54" si="2">RATE(2033-2023,,-D25,D37)</f>
        <v>2.4958281415999359E-2</v>
      </c>
      <c r="E54" s="44"/>
      <c r="F54" s="44">
        <f t="shared" si="2"/>
        <v>2.2183341771628021E-2</v>
      </c>
      <c r="G54" s="44">
        <f t="shared" si="2"/>
        <v>2.4958281417026766E-2</v>
      </c>
      <c r="H54" s="44"/>
      <c r="I54" s="44">
        <f t="shared" si="2"/>
        <v>2.2183341769581769E-2</v>
      </c>
      <c r="J54" s="44">
        <f t="shared" si="2"/>
        <v>2.4958281415999459E-2</v>
      </c>
      <c r="K54" s="44"/>
      <c r="L54" s="56"/>
    </row>
    <row r="55" spans="2:12" ht="15" customHeight="1" x14ac:dyDescent="0.3">
      <c r="B55" s="40" t="s">
        <v>53</v>
      </c>
      <c r="C55" s="43">
        <f>RATE(2043-2023,,-C25,C49)</f>
        <v>2.8374719072488355E-2</v>
      </c>
      <c r="D55" s="43">
        <f t="shared" ref="D55:J55" si="3">RATE(2043-2023,,-D25,D49)</f>
        <v>2.9728802165384136E-2</v>
      </c>
      <c r="E55" s="43"/>
      <c r="F55" s="43">
        <f t="shared" si="3"/>
        <v>2.8374719072488556E-2</v>
      </c>
      <c r="G55" s="43">
        <f t="shared" si="3"/>
        <v>2.9728802165384267E-2</v>
      </c>
      <c r="H55" s="43"/>
      <c r="I55" s="43">
        <f t="shared" si="3"/>
        <v>2.8374719072488553E-2</v>
      </c>
      <c r="J55" s="43">
        <f t="shared" si="3"/>
        <v>2.9728802165384403E-2</v>
      </c>
      <c r="K55" s="43"/>
      <c r="L55" s="56"/>
    </row>
    <row r="56" spans="2:12" x14ac:dyDescent="0.3">
      <c r="B56" s="29" t="s">
        <v>36</v>
      </c>
      <c r="C56" s="28"/>
      <c r="D56" s="28"/>
      <c r="E56" s="28"/>
      <c r="F56" s="28"/>
      <c r="G56" s="28"/>
      <c r="H56" s="28"/>
      <c r="I56" s="28"/>
      <c r="J56" s="30"/>
      <c r="K56" s="28"/>
    </row>
    <row r="57" spans="2:12" ht="14.4" x14ac:dyDescent="0.3">
      <c r="B57" s="35"/>
      <c r="C57" s="35"/>
      <c r="D57" s="35"/>
      <c r="E57" s="35"/>
      <c r="F57" s="35"/>
      <c r="G57" s="35"/>
      <c r="H57" s="35"/>
      <c r="I57" s="35"/>
    </row>
    <row r="58" spans="2:12" ht="14.4" x14ac:dyDescent="0.3">
      <c r="B58" s="35"/>
      <c r="C58" s="35"/>
      <c r="D58" s="35"/>
      <c r="E58" s="35"/>
      <c r="F58" s="35"/>
      <c r="G58" s="35"/>
      <c r="H58" s="35"/>
      <c r="I58" s="35"/>
    </row>
  </sheetData>
  <printOptions horizontalCentered="1"/>
  <pageMargins left="0.7" right="0.7" top="0.75" bottom="0.75" header="0.3" footer="0.3"/>
  <pageSetup scale="73" orientation="portrait" cellComments="asDisplayed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63"/>
  <sheetViews>
    <sheetView showGridLines="0" zoomScale="70" zoomScaleNormal="70" workbookViewId="0">
      <pane ySplit="8" topLeftCell="A21" activePane="bottomLeft" state="frozen"/>
      <selection sqref="A1:XFD1048576"/>
      <selection pane="bottomLeft" activeCell="Q1" sqref="Q1"/>
    </sheetView>
  </sheetViews>
  <sheetFormatPr defaultColWidth="9.109375" defaultRowHeight="14.4" x14ac:dyDescent="0.3"/>
  <cols>
    <col min="1" max="1" width="9.109375" style="3"/>
    <col min="2" max="2" width="17.44140625" style="12" customWidth="1"/>
    <col min="3" max="5" width="11.5546875" style="12" customWidth="1"/>
    <col min="6" max="9" width="9.5546875" style="12" customWidth="1"/>
    <col min="10" max="11" width="10.5546875" style="12" customWidth="1"/>
    <col min="12" max="12" width="11.44140625" style="12" bestFit="1" customWidth="1"/>
    <col min="13" max="13" width="7.88671875" style="12" bestFit="1" customWidth="1"/>
    <col min="14" max="14" width="10.44140625" style="12" customWidth="1"/>
    <col min="15" max="15" width="9.109375" style="12"/>
    <col min="16" max="16384" width="9.109375" style="3"/>
  </cols>
  <sheetData>
    <row r="1" spans="2:16" ht="18" x14ac:dyDescent="0.35">
      <c r="B1" s="11" t="s">
        <v>37</v>
      </c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P1" s="1"/>
    </row>
    <row r="2" spans="2:16" x14ac:dyDescent="0.3">
      <c r="B2" s="8"/>
      <c r="C2" s="13"/>
      <c r="D2" s="13"/>
      <c r="E2" s="13"/>
      <c r="F2" s="13"/>
      <c r="G2" s="13"/>
      <c r="H2" s="13"/>
      <c r="I2" s="13"/>
      <c r="J2" s="13"/>
      <c r="P2" s="4"/>
    </row>
    <row r="3" spans="2:16" ht="21" x14ac:dyDescent="0.4">
      <c r="B3" s="14" t="s">
        <v>29</v>
      </c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</row>
    <row r="4" spans="2:16" ht="34.200000000000003" customHeight="1" x14ac:dyDescent="0.4">
      <c r="B4" s="14" t="s">
        <v>38</v>
      </c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</row>
    <row r="5" spans="2:16" ht="24" customHeight="1" x14ac:dyDescent="0.4">
      <c r="B5" s="15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</row>
    <row r="6" spans="2:16" s="111" customFormat="1" ht="18" customHeight="1" x14ac:dyDescent="0.3">
      <c r="B6" s="113"/>
      <c r="C6" s="114" t="s">
        <v>39</v>
      </c>
      <c r="D6" s="114"/>
      <c r="E6" s="114"/>
      <c r="F6" s="114"/>
      <c r="G6" s="114"/>
      <c r="H6" s="114"/>
      <c r="I6" s="114"/>
      <c r="J6" s="114"/>
      <c r="K6" s="114"/>
      <c r="L6" s="114"/>
      <c r="M6" s="114"/>
      <c r="N6" s="114"/>
      <c r="O6" s="110"/>
    </row>
    <row r="7" spans="2:16" s="111" customFormat="1" ht="15.6" customHeight="1" x14ac:dyDescent="0.3">
      <c r="B7" s="113"/>
      <c r="C7" s="113"/>
      <c r="D7" s="113"/>
      <c r="E7" s="113"/>
      <c r="F7" s="114" t="s">
        <v>40</v>
      </c>
      <c r="G7" s="114"/>
      <c r="H7" s="114"/>
      <c r="I7" s="115" t="s">
        <v>41</v>
      </c>
      <c r="J7" s="116"/>
      <c r="K7" s="116"/>
      <c r="L7" s="114" t="s">
        <v>42</v>
      </c>
      <c r="M7" s="114"/>
      <c r="N7" s="114"/>
      <c r="O7" s="112"/>
    </row>
    <row r="8" spans="2:16" ht="29.4" customHeight="1" x14ac:dyDescent="0.3">
      <c r="B8" s="128" t="s">
        <v>43</v>
      </c>
      <c r="C8" s="125" t="s">
        <v>44</v>
      </c>
      <c r="D8" s="125" t="s">
        <v>45</v>
      </c>
      <c r="E8" s="125" t="s">
        <v>46</v>
      </c>
      <c r="F8" s="47" t="s">
        <v>47</v>
      </c>
      <c r="G8" s="47" t="s">
        <v>48</v>
      </c>
      <c r="H8" s="47" t="s">
        <v>7</v>
      </c>
      <c r="I8" s="47" t="s">
        <v>47</v>
      </c>
      <c r="J8" s="47" t="s">
        <v>48</v>
      </c>
      <c r="K8" s="47" t="s">
        <v>7</v>
      </c>
      <c r="L8" s="47" t="s">
        <v>49</v>
      </c>
      <c r="M8" s="47" t="s">
        <v>48</v>
      </c>
      <c r="N8" s="46" t="s">
        <v>7</v>
      </c>
      <c r="O8" s="45"/>
      <c r="P8" s="111"/>
    </row>
    <row r="9" spans="2:16" ht="15" customHeight="1" x14ac:dyDescent="0.3">
      <c r="B9" s="33" t="s">
        <v>0</v>
      </c>
      <c r="C9" s="132"/>
      <c r="D9" s="132"/>
      <c r="E9" s="132"/>
      <c r="F9" s="132"/>
      <c r="G9" s="132"/>
      <c r="H9" s="132"/>
      <c r="I9" s="132"/>
      <c r="J9" s="132"/>
      <c r="K9" s="132"/>
      <c r="L9" s="132"/>
      <c r="M9" s="132"/>
      <c r="N9" s="132"/>
      <c r="O9" s="45"/>
      <c r="P9" s="111"/>
    </row>
    <row r="10" spans="2:16" ht="15" customHeight="1" x14ac:dyDescent="0.3">
      <c r="B10" s="37">
        <v>2010</v>
      </c>
      <c r="C10" s="50">
        <v>440</v>
      </c>
      <c r="D10" s="50">
        <v>92</v>
      </c>
      <c r="E10" s="50">
        <v>82</v>
      </c>
      <c r="F10" s="50">
        <v>144</v>
      </c>
      <c r="G10" s="50">
        <v>28</v>
      </c>
      <c r="H10" s="50">
        <f t="shared" ref="H10" si="0">F10+G10</f>
        <v>172</v>
      </c>
      <c r="I10" s="50">
        <v>99</v>
      </c>
      <c r="J10" s="50">
        <v>1728</v>
      </c>
      <c r="K10" s="50">
        <f t="shared" ref="K10" si="1">I10+J10</f>
        <v>1827</v>
      </c>
      <c r="L10" s="50">
        <f>(C10+D10+E10+F10+I10)</f>
        <v>857</v>
      </c>
      <c r="M10" s="50">
        <f>+G10+J10</f>
        <v>1756</v>
      </c>
      <c r="N10" s="50">
        <f t="shared" ref="N10" si="2">L10+M10</f>
        <v>2613</v>
      </c>
      <c r="O10" s="45"/>
      <c r="P10" s="111"/>
    </row>
    <row r="11" spans="2:16" ht="15" customHeight="1" x14ac:dyDescent="0.3">
      <c r="B11" s="36">
        <v>2011</v>
      </c>
      <c r="C11" s="48">
        <v>447</v>
      </c>
      <c r="D11" s="48">
        <v>94</v>
      </c>
      <c r="E11" s="48">
        <v>67</v>
      </c>
      <c r="F11" s="48">
        <v>113</v>
      </c>
      <c r="G11" s="48">
        <v>27</v>
      </c>
      <c r="H11" s="48">
        <f t="shared" ref="H11:H21" si="3">F11+G11</f>
        <v>140</v>
      </c>
      <c r="I11" s="48">
        <v>135</v>
      </c>
      <c r="J11" s="48">
        <v>1683</v>
      </c>
      <c r="K11" s="48">
        <f t="shared" ref="K11:K21" si="4">I11+J11</f>
        <v>1818</v>
      </c>
      <c r="L11" s="48">
        <v>857</v>
      </c>
      <c r="M11" s="48">
        <f>+G11+J11</f>
        <v>1710</v>
      </c>
      <c r="N11" s="48">
        <f t="shared" ref="N11:N21" si="5">L11+M11</f>
        <v>2567</v>
      </c>
      <c r="O11" s="45"/>
      <c r="P11" s="111"/>
    </row>
    <row r="12" spans="2:16" ht="15" customHeight="1" x14ac:dyDescent="0.3">
      <c r="B12" s="37">
        <v>2012</v>
      </c>
      <c r="C12" s="50">
        <v>394</v>
      </c>
      <c r="D12" s="50">
        <v>90</v>
      </c>
      <c r="E12" s="50">
        <v>55</v>
      </c>
      <c r="F12" s="50">
        <v>115</v>
      </c>
      <c r="G12" s="50">
        <v>23</v>
      </c>
      <c r="H12" s="50">
        <f t="shared" si="3"/>
        <v>138</v>
      </c>
      <c r="I12" s="50">
        <v>104</v>
      </c>
      <c r="J12" s="50">
        <v>1559</v>
      </c>
      <c r="K12" s="50">
        <f t="shared" si="4"/>
        <v>1663</v>
      </c>
      <c r="L12" s="50">
        <f t="shared" ref="L12:L21" si="6">+C12+D12+E12+F12+I12</f>
        <v>758</v>
      </c>
      <c r="M12" s="50">
        <f t="shared" ref="M12:M21" si="7">+J12+G12</f>
        <v>1582</v>
      </c>
      <c r="N12" s="50">
        <f t="shared" si="5"/>
        <v>2340</v>
      </c>
      <c r="O12" s="45"/>
      <c r="P12" s="111"/>
    </row>
    <row r="13" spans="2:16" ht="15" customHeight="1" x14ac:dyDescent="0.3">
      <c r="B13" s="36">
        <v>2013</v>
      </c>
      <c r="C13" s="48">
        <v>337</v>
      </c>
      <c r="D13" s="48">
        <v>94</v>
      </c>
      <c r="E13" s="48">
        <v>52</v>
      </c>
      <c r="F13" s="48">
        <v>37</v>
      </c>
      <c r="G13" s="48">
        <v>0</v>
      </c>
      <c r="H13" s="48">
        <f t="shared" si="3"/>
        <v>37</v>
      </c>
      <c r="I13" s="48">
        <v>51</v>
      </c>
      <c r="J13" s="48">
        <v>1642</v>
      </c>
      <c r="K13" s="48">
        <f t="shared" si="4"/>
        <v>1693</v>
      </c>
      <c r="L13" s="48">
        <f t="shared" si="6"/>
        <v>571</v>
      </c>
      <c r="M13" s="48">
        <f t="shared" si="7"/>
        <v>1642</v>
      </c>
      <c r="N13" s="48">
        <f t="shared" si="5"/>
        <v>2213</v>
      </c>
      <c r="O13" s="45"/>
      <c r="P13" s="111"/>
    </row>
    <row r="14" spans="2:16" ht="15" customHeight="1" x14ac:dyDescent="0.3">
      <c r="B14" s="37">
        <v>2014</v>
      </c>
      <c r="C14" s="50">
        <v>321</v>
      </c>
      <c r="D14" s="50">
        <v>90</v>
      </c>
      <c r="E14" s="50">
        <v>56</v>
      </c>
      <c r="F14" s="50">
        <v>32</v>
      </c>
      <c r="G14" s="50">
        <v>0</v>
      </c>
      <c r="H14" s="50">
        <f t="shared" si="3"/>
        <v>32</v>
      </c>
      <c r="I14" s="50">
        <v>56</v>
      </c>
      <c r="J14" s="50">
        <v>1602</v>
      </c>
      <c r="K14" s="50">
        <f t="shared" si="4"/>
        <v>1658</v>
      </c>
      <c r="L14" s="50">
        <f t="shared" si="6"/>
        <v>555</v>
      </c>
      <c r="M14" s="50">
        <f t="shared" si="7"/>
        <v>1602</v>
      </c>
      <c r="N14" s="50">
        <f t="shared" si="5"/>
        <v>2157</v>
      </c>
      <c r="O14" s="45"/>
      <c r="P14" s="111"/>
    </row>
    <row r="15" spans="2:16" ht="15" customHeight="1" x14ac:dyDescent="0.3">
      <c r="B15" s="36">
        <v>2015</v>
      </c>
      <c r="C15" s="48">
        <v>346</v>
      </c>
      <c r="D15" s="48">
        <v>68</v>
      </c>
      <c r="E15" s="48">
        <v>13</v>
      </c>
      <c r="F15" s="48">
        <v>32</v>
      </c>
      <c r="G15" s="48">
        <v>0</v>
      </c>
      <c r="H15" s="48">
        <f t="shared" si="3"/>
        <v>32</v>
      </c>
      <c r="I15" s="48">
        <v>57</v>
      </c>
      <c r="J15" s="48">
        <v>1628</v>
      </c>
      <c r="K15" s="48">
        <f t="shared" si="4"/>
        <v>1685</v>
      </c>
      <c r="L15" s="48">
        <f t="shared" si="6"/>
        <v>516</v>
      </c>
      <c r="M15" s="48">
        <f t="shared" si="7"/>
        <v>1628</v>
      </c>
      <c r="N15" s="48">
        <f t="shared" si="5"/>
        <v>2144</v>
      </c>
      <c r="O15" s="45"/>
      <c r="P15" s="111"/>
    </row>
    <row r="16" spans="2:16" ht="15" customHeight="1" x14ac:dyDescent="0.3">
      <c r="B16" s="37">
        <v>2016</v>
      </c>
      <c r="C16" s="50">
        <v>390</v>
      </c>
      <c r="D16" s="50">
        <v>55</v>
      </c>
      <c r="E16" s="50">
        <v>13</v>
      </c>
      <c r="F16" s="50">
        <v>59</v>
      </c>
      <c r="G16" s="50">
        <v>0</v>
      </c>
      <c r="H16" s="50">
        <f t="shared" si="3"/>
        <v>59</v>
      </c>
      <c r="I16" s="50">
        <v>40</v>
      </c>
      <c r="J16" s="50">
        <v>1637</v>
      </c>
      <c r="K16" s="50">
        <f t="shared" si="4"/>
        <v>1677</v>
      </c>
      <c r="L16" s="50">
        <f t="shared" si="6"/>
        <v>557</v>
      </c>
      <c r="M16" s="50">
        <f t="shared" si="7"/>
        <v>1637</v>
      </c>
      <c r="N16" s="50">
        <f t="shared" si="5"/>
        <v>2194</v>
      </c>
      <c r="O16" s="45"/>
      <c r="P16" s="111"/>
    </row>
    <row r="17" spans="2:16" ht="15" customHeight="1" x14ac:dyDescent="0.3">
      <c r="B17" s="40">
        <v>2017</v>
      </c>
      <c r="C17" s="48">
        <v>367</v>
      </c>
      <c r="D17" s="48">
        <v>65</v>
      </c>
      <c r="E17" s="48">
        <v>19</v>
      </c>
      <c r="F17" s="48">
        <v>26</v>
      </c>
      <c r="G17" s="48">
        <v>0</v>
      </c>
      <c r="H17" s="48">
        <f t="shared" si="3"/>
        <v>26</v>
      </c>
      <c r="I17" s="48">
        <v>65</v>
      </c>
      <c r="J17" s="48">
        <v>1644</v>
      </c>
      <c r="K17" s="48">
        <f t="shared" si="4"/>
        <v>1709</v>
      </c>
      <c r="L17" s="48">
        <f t="shared" si="6"/>
        <v>542</v>
      </c>
      <c r="M17" s="48">
        <f t="shared" si="7"/>
        <v>1644</v>
      </c>
      <c r="N17" s="48">
        <f t="shared" si="5"/>
        <v>2186</v>
      </c>
      <c r="O17" s="45"/>
      <c r="P17" s="111"/>
    </row>
    <row r="18" spans="2:16" ht="15" customHeight="1" x14ac:dyDescent="0.3">
      <c r="B18" s="38">
        <v>2018</v>
      </c>
      <c r="C18" s="50">
        <v>360</v>
      </c>
      <c r="D18" s="50">
        <v>77</v>
      </c>
      <c r="E18" s="50">
        <v>20</v>
      </c>
      <c r="F18" s="50">
        <v>11</v>
      </c>
      <c r="G18" s="50">
        <v>3</v>
      </c>
      <c r="H18" s="50">
        <f t="shared" si="3"/>
        <v>14</v>
      </c>
      <c r="I18" s="50">
        <v>54</v>
      </c>
      <c r="J18" s="50">
        <v>1795</v>
      </c>
      <c r="K18" s="50">
        <f t="shared" si="4"/>
        <v>1849</v>
      </c>
      <c r="L18" s="50">
        <f t="shared" si="6"/>
        <v>522</v>
      </c>
      <c r="M18" s="50">
        <f t="shared" si="7"/>
        <v>1798</v>
      </c>
      <c r="N18" s="50">
        <f t="shared" si="5"/>
        <v>2320</v>
      </c>
      <c r="O18" s="45"/>
      <c r="P18" s="111"/>
    </row>
    <row r="19" spans="2:16" ht="15" customHeight="1" x14ac:dyDescent="0.3">
      <c r="B19" s="40">
        <v>2019</v>
      </c>
      <c r="C19" s="48">
        <v>374</v>
      </c>
      <c r="D19" s="48">
        <v>72</v>
      </c>
      <c r="E19" s="48">
        <v>19</v>
      </c>
      <c r="F19" s="48">
        <v>11</v>
      </c>
      <c r="G19" s="48">
        <v>0</v>
      </c>
      <c r="H19" s="48">
        <f t="shared" si="3"/>
        <v>11</v>
      </c>
      <c r="I19" s="48">
        <v>39</v>
      </c>
      <c r="J19" s="48">
        <v>1846</v>
      </c>
      <c r="K19" s="48">
        <f t="shared" si="4"/>
        <v>1885</v>
      </c>
      <c r="L19" s="48">
        <f t="shared" si="6"/>
        <v>515</v>
      </c>
      <c r="M19" s="48">
        <f t="shared" si="7"/>
        <v>1846</v>
      </c>
      <c r="N19" s="48">
        <f t="shared" si="5"/>
        <v>2361</v>
      </c>
      <c r="O19" s="45"/>
      <c r="P19" s="111"/>
    </row>
    <row r="20" spans="2:16" ht="15" customHeight="1" x14ac:dyDescent="0.3">
      <c r="B20" s="133">
        <v>2020</v>
      </c>
      <c r="C20" s="131">
        <v>276</v>
      </c>
      <c r="D20" s="131">
        <v>74</v>
      </c>
      <c r="E20" s="131">
        <v>20</v>
      </c>
      <c r="F20" s="131">
        <v>11</v>
      </c>
      <c r="G20" s="131">
        <v>0</v>
      </c>
      <c r="H20" s="131">
        <f t="shared" si="3"/>
        <v>11</v>
      </c>
      <c r="I20" s="131">
        <v>40</v>
      </c>
      <c r="J20" s="131">
        <v>1434</v>
      </c>
      <c r="K20" s="131">
        <f t="shared" si="4"/>
        <v>1474</v>
      </c>
      <c r="L20" s="131">
        <f t="shared" si="6"/>
        <v>421</v>
      </c>
      <c r="M20" s="131">
        <f t="shared" si="7"/>
        <v>1434</v>
      </c>
      <c r="N20" s="131">
        <f t="shared" si="5"/>
        <v>1855</v>
      </c>
      <c r="O20" s="45"/>
      <c r="P20" s="111"/>
    </row>
    <row r="21" spans="2:16" ht="15" customHeight="1" x14ac:dyDescent="0.3">
      <c r="B21" s="40">
        <v>2021</v>
      </c>
      <c r="C21" s="48">
        <v>268</v>
      </c>
      <c r="D21" s="48">
        <v>69</v>
      </c>
      <c r="E21" s="48">
        <v>16</v>
      </c>
      <c r="F21" s="48">
        <v>10</v>
      </c>
      <c r="G21" s="48">
        <v>0</v>
      </c>
      <c r="H21" s="48">
        <f t="shared" si="3"/>
        <v>10</v>
      </c>
      <c r="I21" s="48">
        <v>38</v>
      </c>
      <c r="J21" s="48">
        <v>1406</v>
      </c>
      <c r="K21" s="48">
        <f t="shared" si="4"/>
        <v>1444</v>
      </c>
      <c r="L21" s="48">
        <f t="shared" si="6"/>
        <v>401</v>
      </c>
      <c r="M21" s="48">
        <f t="shared" si="7"/>
        <v>1406</v>
      </c>
      <c r="N21" s="48">
        <f t="shared" si="5"/>
        <v>1807</v>
      </c>
      <c r="O21" s="45"/>
      <c r="P21" s="111"/>
    </row>
    <row r="22" spans="2:16" ht="15" customHeight="1" x14ac:dyDescent="0.3">
      <c r="B22" s="38">
        <v>2022</v>
      </c>
      <c r="C22" s="144">
        <v>247</v>
      </c>
      <c r="D22" s="144">
        <v>59</v>
      </c>
      <c r="E22" s="144">
        <v>18</v>
      </c>
      <c r="F22" s="50">
        <v>3</v>
      </c>
      <c r="G22" s="50">
        <v>3</v>
      </c>
      <c r="H22" s="50">
        <f>F22+G22</f>
        <v>6</v>
      </c>
      <c r="I22" s="50">
        <v>49</v>
      </c>
      <c r="J22" s="50">
        <v>1623</v>
      </c>
      <c r="K22" s="50">
        <f>I22+J22</f>
        <v>1672</v>
      </c>
      <c r="L22" s="50">
        <f>+C22+D22+E22+F22+I22</f>
        <v>376</v>
      </c>
      <c r="M22" s="50">
        <f>+J22+G22</f>
        <v>1626</v>
      </c>
      <c r="N22" s="50">
        <f>L22+M22</f>
        <v>2002</v>
      </c>
      <c r="O22" s="45"/>
      <c r="P22" s="111"/>
    </row>
    <row r="23" spans="2:16" ht="10.95" customHeight="1" x14ac:dyDescent="0.3">
      <c r="B23" s="39"/>
      <c r="C23" s="145"/>
      <c r="D23" s="145"/>
      <c r="E23" s="145"/>
      <c r="F23" s="52"/>
      <c r="G23" s="52"/>
      <c r="H23" s="52"/>
      <c r="I23" s="52"/>
      <c r="J23" s="52"/>
      <c r="K23" s="52"/>
      <c r="L23" s="52"/>
      <c r="M23" s="52"/>
      <c r="N23" s="52"/>
      <c r="O23" s="45"/>
      <c r="P23" s="111"/>
    </row>
    <row r="24" spans="2:16" ht="12.9" customHeight="1" x14ac:dyDescent="0.3">
      <c r="B24" s="33" t="s">
        <v>3</v>
      </c>
      <c r="C24" s="144"/>
      <c r="D24" s="144"/>
      <c r="E24" s="144"/>
      <c r="F24" s="50"/>
      <c r="G24" s="50"/>
      <c r="H24" s="50"/>
      <c r="I24" s="50"/>
      <c r="J24" s="50"/>
      <c r="K24" s="50"/>
      <c r="L24" s="50"/>
      <c r="M24" s="50"/>
      <c r="N24" s="50"/>
      <c r="O24" s="45"/>
      <c r="P24" s="111"/>
    </row>
    <row r="25" spans="2:16" ht="15" customHeight="1" x14ac:dyDescent="0.3">
      <c r="B25" s="40">
        <v>2023</v>
      </c>
      <c r="C25" s="146">
        <v>211</v>
      </c>
      <c r="D25" s="146">
        <v>54</v>
      </c>
      <c r="E25" s="146">
        <v>13</v>
      </c>
      <c r="F25" s="48">
        <v>0</v>
      </c>
      <c r="G25" s="48">
        <v>1</v>
      </c>
      <c r="H25" s="48">
        <f>F25+G25</f>
        <v>1</v>
      </c>
      <c r="I25" s="48">
        <v>56</v>
      </c>
      <c r="J25" s="48">
        <v>1635</v>
      </c>
      <c r="K25" s="48">
        <f>I25+J25</f>
        <v>1691</v>
      </c>
      <c r="L25" s="48">
        <f>+C25+D25+E25+F25+I25</f>
        <v>334</v>
      </c>
      <c r="M25" s="48">
        <f>+J25+G25</f>
        <v>1636</v>
      </c>
      <c r="N25" s="48">
        <f>L25+M25</f>
        <v>1970</v>
      </c>
      <c r="O25" s="45"/>
      <c r="P25" s="111"/>
    </row>
    <row r="26" spans="2:16" ht="15" customHeight="1" x14ac:dyDescent="0.3">
      <c r="B26" s="38">
        <v>2024</v>
      </c>
      <c r="C26" s="144">
        <v>206</v>
      </c>
      <c r="D26" s="144">
        <v>53</v>
      </c>
      <c r="E26" s="144">
        <v>12</v>
      </c>
      <c r="F26" s="50">
        <v>0</v>
      </c>
      <c r="G26" s="50">
        <v>1</v>
      </c>
      <c r="H26" s="50">
        <f>F26+G26</f>
        <v>1</v>
      </c>
      <c r="I26" s="50">
        <v>56</v>
      </c>
      <c r="J26" s="50">
        <v>1622</v>
      </c>
      <c r="K26" s="50">
        <f>I26+J26</f>
        <v>1678</v>
      </c>
      <c r="L26" s="50">
        <f>+C26+D26+E26+F26+I26</f>
        <v>327</v>
      </c>
      <c r="M26" s="50">
        <f>+J26+G26</f>
        <v>1623</v>
      </c>
      <c r="N26" s="50">
        <f>L26+M26</f>
        <v>1950</v>
      </c>
      <c r="O26" s="45"/>
      <c r="P26" s="111"/>
    </row>
    <row r="27" spans="2:16" ht="10.35" customHeight="1" x14ac:dyDescent="0.3">
      <c r="B27" s="38"/>
      <c r="C27" s="144"/>
      <c r="D27" s="144"/>
      <c r="E27" s="144"/>
      <c r="F27" s="50"/>
      <c r="G27" s="50"/>
      <c r="H27" s="50"/>
      <c r="I27" s="50"/>
      <c r="J27" s="50"/>
      <c r="K27" s="50"/>
      <c r="L27" s="50"/>
      <c r="M27" s="50"/>
      <c r="N27" s="50"/>
      <c r="O27" s="45"/>
      <c r="P27" s="111"/>
    </row>
    <row r="28" spans="2:16" ht="15" customHeight="1" x14ac:dyDescent="0.3">
      <c r="B28" s="40">
        <v>2025</v>
      </c>
      <c r="C28" s="146">
        <v>200</v>
      </c>
      <c r="D28" s="146">
        <v>52</v>
      </c>
      <c r="E28" s="146">
        <v>12</v>
      </c>
      <c r="F28" s="48">
        <v>0</v>
      </c>
      <c r="G28" s="48">
        <v>1</v>
      </c>
      <c r="H28" s="48">
        <f>F28+G28</f>
        <v>1</v>
      </c>
      <c r="I28" s="48">
        <v>56</v>
      </c>
      <c r="J28" s="48">
        <v>1590</v>
      </c>
      <c r="K28" s="48">
        <f>I28+J28</f>
        <v>1646</v>
      </c>
      <c r="L28" s="48">
        <f>+C28+D28+E28+F28+I28</f>
        <v>320</v>
      </c>
      <c r="M28" s="48">
        <f>+J28+G28</f>
        <v>1591</v>
      </c>
      <c r="N28" s="48">
        <f>L28+M28</f>
        <v>1911</v>
      </c>
      <c r="O28" s="45"/>
      <c r="P28" s="111"/>
    </row>
    <row r="29" spans="2:16" ht="15" customHeight="1" x14ac:dyDescent="0.3">
      <c r="B29" s="38">
        <v>2026</v>
      </c>
      <c r="C29" s="144">
        <v>195</v>
      </c>
      <c r="D29" s="144">
        <v>50</v>
      </c>
      <c r="E29" s="144">
        <v>12</v>
      </c>
      <c r="F29" s="50">
        <v>0</v>
      </c>
      <c r="G29" s="50">
        <v>1</v>
      </c>
      <c r="H29" s="50">
        <f>F29+G29</f>
        <v>1</v>
      </c>
      <c r="I29" s="50">
        <v>57</v>
      </c>
      <c r="J29" s="50">
        <v>1562</v>
      </c>
      <c r="K29" s="50">
        <f>I29+J29</f>
        <v>1619</v>
      </c>
      <c r="L29" s="50">
        <f>+C29+D29+E29+F29+I29</f>
        <v>314</v>
      </c>
      <c r="M29" s="50">
        <f>+J29+G29</f>
        <v>1563</v>
      </c>
      <c r="N29" s="50">
        <f>L29+M29</f>
        <v>1877</v>
      </c>
      <c r="O29" s="45"/>
      <c r="P29" s="111"/>
    </row>
    <row r="30" spans="2:16" ht="15" customHeight="1" x14ac:dyDescent="0.3">
      <c r="B30" s="40">
        <v>2027</v>
      </c>
      <c r="C30" s="146">
        <v>189</v>
      </c>
      <c r="D30" s="146">
        <v>49</v>
      </c>
      <c r="E30" s="146">
        <v>11</v>
      </c>
      <c r="F30" s="48">
        <v>0</v>
      </c>
      <c r="G30" s="48">
        <v>0</v>
      </c>
      <c r="H30" s="48">
        <f>F30+G30</f>
        <v>0</v>
      </c>
      <c r="I30" s="48">
        <v>57</v>
      </c>
      <c r="J30" s="48">
        <v>1535</v>
      </c>
      <c r="K30" s="48">
        <f>I30+J30</f>
        <v>1592</v>
      </c>
      <c r="L30" s="48">
        <f>+C30+D30+E30+F30+I30</f>
        <v>306</v>
      </c>
      <c r="M30" s="48">
        <f>+J30+G30</f>
        <v>1535</v>
      </c>
      <c r="N30" s="48">
        <f>L30+M30</f>
        <v>1841</v>
      </c>
      <c r="O30" s="45"/>
      <c r="P30" s="111"/>
    </row>
    <row r="31" spans="2:16" ht="15" customHeight="1" x14ac:dyDescent="0.3">
      <c r="B31" s="38">
        <v>2028</v>
      </c>
      <c r="C31" s="144">
        <v>183</v>
      </c>
      <c r="D31" s="144">
        <v>47</v>
      </c>
      <c r="E31" s="144">
        <v>11</v>
      </c>
      <c r="F31" s="50">
        <v>0</v>
      </c>
      <c r="G31" s="50">
        <v>0</v>
      </c>
      <c r="H31" s="50">
        <f>F31+G31</f>
        <v>0</v>
      </c>
      <c r="I31" s="50">
        <v>58</v>
      </c>
      <c r="J31" s="50">
        <v>1499</v>
      </c>
      <c r="K31" s="50">
        <f>I31+J31</f>
        <v>1557</v>
      </c>
      <c r="L31" s="50">
        <f>+C31+D31+E31+F31+I31</f>
        <v>299</v>
      </c>
      <c r="M31" s="50">
        <f>+J31+G31</f>
        <v>1499</v>
      </c>
      <c r="N31" s="50">
        <f>L31+M31</f>
        <v>1798</v>
      </c>
      <c r="O31" s="45"/>
      <c r="P31" s="111"/>
    </row>
    <row r="32" spans="2:16" ht="15" customHeight="1" x14ac:dyDescent="0.3">
      <c r="B32" s="40">
        <v>2029</v>
      </c>
      <c r="C32" s="146">
        <v>178</v>
      </c>
      <c r="D32" s="146">
        <v>46</v>
      </c>
      <c r="E32" s="146">
        <v>11</v>
      </c>
      <c r="F32" s="48">
        <v>0</v>
      </c>
      <c r="G32" s="48">
        <v>0</v>
      </c>
      <c r="H32" s="48">
        <f>F32+G32</f>
        <v>0</v>
      </c>
      <c r="I32" s="48">
        <v>59</v>
      </c>
      <c r="J32" s="48">
        <v>1461</v>
      </c>
      <c r="K32" s="48">
        <f>I32+J32</f>
        <v>1520</v>
      </c>
      <c r="L32" s="48">
        <f>+C32+D32+E32+F32+I32</f>
        <v>294</v>
      </c>
      <c r="M32" s="48">
        <f>+J32+G32</f>
        <v>1461</v>
      </c>
      <c r="N32" s="48">
        <f>L32+M32</f>
        <v>1755</v>
      </c>
      <c r="O32" s="45"/>
      <c r="P32" s="111"/>
    </row>
    <row r="33" spans="2:16" ht="10.35" customHeight="1" x14ac:dyDescent="0.3">
      <c r="B33" s="41"/>
      <c r="C33" s="145"/>
      <c r="D33" s="145"/>
      <c r="E33" s="145"/>
      <c r="F33" s="52"/>
      <c r="G33" s="52"/>
      <c r="H33" s="52"/>
      <c r="I33" s="52"/>
      <c r="J33" s="52"/>
      <c r="K33" s="52"/>
      <c r="L33" s="52"/>
      <c r="M33" s="52"/>
      <c r="N33" s="52"/>
      <c r="O33" s="45"/>
      <c r="P33" s="111"/>
    </row>
    <row r="34" spans="2:16" ht="15" customHeight="1" x14ac:dyDescent="0.3">
      <c r="B34" s="38">
        <v>2030</v>
      </c>
      <c r="C34" s="106">
        <v>172</v>
      </c>
      <c r="D34" s="106">
        <v>44</v>
      </c>
      <c r="E34" s="106">
        <v>10</v>
      </c>
      <c r="F34" s="51">
        <v>0</v>
      </c>
      <c r="G34" s="51">
        <v>0</v>
      </c>
      <c r="H34" s="51">
        <f>F34+G34</f>
        <v>0</v>
      </c>
      <c r="I34" s="51">
        <v>60</v>
      </c>
      <c r="J34" s="51">
        <v>1447</v>
      </c>
      <c r="K34" s="51">
        <f>I34+J34</f>
        <v>1507</v>
      </c>
      <c r="L34" s="51">
        <f>+C34+D34+E34+F34+I34</f>
        <v>286</v>
      </c>
      <c r="M34" s="51">
        <f>+J34+G34</f>
        <v>1447</v>
      </c>
      <c r="N34" s="51">
        <f>L34+M34</f>
        <v>1733</v>
      </c>
      <c r="O34" s="45"/>
      <c r="P34" s="111"/>
    </row>
    <row r="35" spans="2:16" ht="15" customHeight="1" x14ac:dyDescent="0.3">
      <c r="B35" s="40">
        <v>2031</v>
      </c>
      <c r="C35" s="105">
        <v>166</v>
      </c>
      <c r="D35" s="105">
        <v>43</v>
      </c>
      <c r="E35" s="105">
        <v>10</v>
      </c>
      <c r="F35" s="49">
        <v>0</v>
      </c>
      <c r="G35" s="49">
        <v>0</v>
      </c>
      <c r="H35" s="49">
        <f t="shared" ref="H35" si="8">F35+G35</f>
        <v>0</v>
      </c>
      <c r="I35" s="49">
        <v>61</v>
      </c>
      <c r="J35" s="49">
        <v>1477</v>
      </c>
      <c r="K35" s="49">
        <f>I35+J35</f>
        <v>1538</v>
      </c>
      <c r="L35" s="49">
        <f>+C35+D35+E35+F35+I35</f>
        <v>280</v>
      </c>
      <c r="M35" s="49">
        <f>+J35+G35</f>
        <v>1477</v>
      </c>
      <c r="N35" s="49">
        <f t="shared" ref="N35" si="9">L35+M35</f>
        <v>1757</v>
      </c>
      <c r="O35" s="45"/>
      <c r="P35" s="111"/>
    </row>
    <row r="36" spans="2:16" ht="15" customHeight="1" x14ac:dyDescent="0.3">
      <c r="B36" s="38">
        <v>2032</v>
      </c>
      <c r="C36" s="106">
        <v>164</v>
      </c>
      <c r="D36" s="106">
        <v>42</v>
      </c>
      <c r="E36" s="106">
        <v>10</v>
      </c>
      <c r="F36" s="51">
        <v>0</v>
      </c>
      <c r="G36" s="51">
        <v>0</v>
      </c>
      <c r="H36" s="51">
        <f>F36+G36</f>
        <v>0</v>
      </c>
      <c r="I36" s="51">
        <v>62</v>
      </c>
      <c r="J36" s="51">
        <v>1515</v>
      </c>
      <c r="K36" s="51">
        <f>I36+J36</f>
        <v>1577</v>
      </c>
      <c r="L36" s="51">
        <f>+C36+D36+E36+F36+I36</f>
        <v>278</v>
      </c>
      <c r="M36" s="51">
        <f>+J36+G36</f>
        <v>1515</v>
      </c>
      <c r="N36" s="51">
        <f>L36+M36</f>
        <v>1793</v>
      </c>
      <c r="O36" s="45"/>
      <c r="P36" s="111"/>
    </row>
    <row r="37" spans="2:16" ht="15" customHeight="1" x14ac:dyDescent="0.3">
      <c r="B37" s="40">
        <v>2033</v>
      </c>
      <c r="C37" s="105">
        <v>158</v>
      </c>
      <c r="D37" s="105">
        <v>41</v>
      </c>
      <c r="E37" s="105">
        <v>9</v>
      </c>
      <c r="F37" s="49">
        <v>0</v>
      </c>
      <c r="G37" s="49">
        <v>0</v>
      </c>
      <c r="H37" s="49">
        <f>F37+G37</f>
        <v>0</v>
      </c>
      <c r="I37" s="49">
        <v>64</v>
      </c>
      <c r="J37" s="49">
        <v>1566</v>
      </c>
      <c r="K37" s="49">
        <f>I37+J37</f>
        <v>1630</v>
      </c>
      <c r="L37" s="49">
        <f>+C37+D37+E37+F37+I37</f>
        <v>272</v>
      </c>
      <c r="M37" s="49">
        <f>+J37+G37</f>
        <v>1566</v>
      </c>
      <c r="N37" s="49">
        <f>L37+M37</f>
        <v>1838</v>
      </c>
      <c r="O37" s="45"/>
      <c r="P37" s="111"/>
    </row>
    <row r="38" spans="2:16" ht="15" customHeight="1" x14ac:dyDescent="0.3">
      <c r="B38" s="38">
        <v>2034</v>
      </c>
      <c r="C38" s="106">
        <v>152</v>
      </c>
      <c r="D38" s="106">
        <v>39</v>
      </c>
      <c r="E38" s="106">
        <v>9</v>
      </c>
      <c r="F38" s="51">
        <v>0</v>
      </c>
      <c r="G38" s="51">
        <v>0</v>
      </c>
      <c r="H38" s="51">
        <f>F38+G38</f>
        <v>0</v>
      </c>
      <c r="I38" s="51">
        <v>65</v>
      </c>
      <c r="J38" s="51">
        <v>1612</v>
      </c>
      <c r="K38" s="51">
        <f>I38+J38</f>
        <v>1677</v>
      </c>
      <c r="L38" s="51">
        <f>+C38+D38+E38+F38+I38</f>
        <v>265</v>
      </c>
      <c r="M38" s="51">
        <f>+J38+G38</f>
        <v>1612</v>
      </c>
      <c r="N38" s="51">
        <f>L38+M38</f>
        <v>1877</v>
      </c>
      <c r="O38" s="45"/>
      <c r="P38" s="111"/>
    </row>
    <row r="39" spans="2:16" ht="10.35" customHeight="1" x14ac:dyDescent="0.3">
      <c r="B39" s="38"/>
      <c r="C39" s="106"/>
      <c r="D39" s="106"/>
      <c r="E39" s="106"/>
      <c r="F39" s="51"/>
      <c r="G39" s="51"/>
      <c r="H39" s="51"/>
      <c r="I39" s="51"/>
      <c r="J39" s="51"/>
      <c r="K39" s="51"/>
      <c r="L39" s="51"/>
      <c r="M39" s="51"/>
      <c r="N39" s="51"/>
      <c r="O39" s="45"/>
      <c r="P39" s="111"/>
    </row>
    <row r="40" spans="2:16" ht="15" customHeight="1" x14ac:dyDescent="0.3">
      <c r="B40" s="40">
        <v>2035</v>
      </c>
      <c r="C40" s="105">
        <v>147</v>
      </c>
      <c r="D40" s="105">
        <v>38</v>
      </c>
      <c r="E40" s="105">
        <v>9</v>
      </c>
      <c r="F40" s="49">
        <v>0</v>
      </c>
      <c r="G40" s="49">
        <v>0</v>
      </c>
      <c r="H40" s="49">
        <f t="shared" ref="H40" si="10">F40+G40</f>
        <v>0</v>
      </c>
      <c r="I40" s="49">
        <v>67</v>
      </c>
      <c r="J40" s="49">
        <v>1673</v>
      </c>
      <c r="K40" s="49">
        <f>I40+J40</f>
        <v>1740</v>
      </c>
      <c r="L40" s="49">
        <f>+C40+D40+E40+F40+I40</f>
        <v>261</v>
      </c>
      <c r="M40" s="49">
        <f>+J40+G40</f>
        <v>1673</v>
      </c>
      <c r="N40" s="49">
        <f t="shared" ref="N40" si="11">L40+M40</f>
        <v>1934</v>
      </c>
      <c r="O40" s="45"/>
      <c r="P40" s="111"/>
    </row>
    <row r="41" spans="2:16" ht="15" customHeight="1" x14ac:dyDescent="0.3">
      <c r="B41" s="38">
        <v>2036</v>
      </c>
      <c r="C41" s="106">
        <v>144</v>
      </c>
      <c r="D41" s="106">
        <v>37</v>
      </c>
      <c r="E41" s="106">
        <v>9</v>
      </c>
      <c r="F41" s="51">
        <v>0</v>
      </c>
      <c r="G41" s="51">
        <v>0</v>
      </c>
      <c r="H41" s="51">
        <f t="shared" ref="H41:H46" si="12">F41+G41</f>
        <v>0</v>
      </c>
      <c r="I41" s="51">
        <v>68</v>
      </c>
      <c r="J41" s="51">
        <v>1731</v>
      </c>
      <c r="K41" s="51">
        <f>I41+J41</f>
        <v>1799</v>
      </c>
      <c r="L41" s="51">
        <f>+C41+D41+E41+F41+I41</f>
        <v>258</v>
      </c>
      <c r="M41" s="51">
        <f>+J41+G41</f>
        <v>1731</v>
      </c>
      <c r="N41" s="51">
        <f t="shared" ref="N41:N46" si="13">L41+M41</f>
        <v>1989</v>
      </c>
      <c r="O41" s="45"/>
      <c r="P41" s="111"/>
    </row>
    <row r="42" spans="2:16" ht="15" customHeight="1" x14ac:dyDescent="0.3">
      <c r="B42" s="40">
        <v>2037</v>
      </c>
      <c r="C42" s="105">
        <v>141</v>
      </c>
      <c r="D42" s="105">
        <v>36</v>
      </c>
      <c r="E42" s="105">
        <v>8</v>
      </c>
      <c r="F42" s="49">
        <v>0</v>
      </c>
      <c r="G42" s="49">
        <v>0</v>
      </c>
      <c r="H42" s="49">
        <f t="shared" si="12"/>
        <v>0</v>
      </c>
      <c r="I42" s="49">
        <v>69</v>
      </c>
      <c r="J42" s="49">
        <v>1792</v>
      </c>
      <c r="K42" s="49">
        <f>I42+J42</f>
        <v>1861</v>
      </c>
      <c r="L42" s="49">
        <f>+C42+D42+E42+F42+I42</f>
        <v>254</v>
      </c>
      <c r="M42" s="49">
        <f>+J42+G42</f>
        <v>1792</v>
      </c>
      <c r="N42" s="49">
        <f t="shared" si="13"/>
        <v>2046</v>
      </c>
      <c r="O42" s="45"/>
      <c r="P42" s="111"/>
    </row>
    <row r="43" spans="2:16" ht="15" customHeight="1" x14ac:dyDescent="0.3">
      <c r="B43" s="38">
        <v>2038</v>
      </c>
      <c r="C43" s="106">
        <v>135</v>
      </c>
      <c r="D43" s="106">
        <v>35</v>
      </c>
      <c r="E43" s="106">
        <v>8</v>
      </c>
      <c r="F43" s="51">
        <v>0</v>
      </c>
      <c r="G43" s="51">
        <v>0</v>
      </c>
      <c r="H43" s="51">
        <f t="shared" si="12"/>
        <v>0</v>
      </c>
      <c r="I43" s="51">
        <v>70</v>
      </c>
      <c r="J43" s="51">
        <v>1849</v>
      </c>
      <c r="K43" s="51">
        <f>I43+J43</f>
        <v>1919</v>
      </c>
      <c r="L43" s="51">
        <f>+C43+D43+E43+F43+I43</f>
        <v>248</v>
      </c>
      <c r="M43" s="51">
        <f>+J43+G43</f>
        <v>1849</v>
      </c>
      <c r="N43" s="51">
        <f t="shared" si="13"/>
        <v>2097</v>
      </c>
      <c r="O43" s="45"/>
      <c r="P43" s="111"/>
    </row>
    <row r="44" spans="2:16" ht="15" customHeight="1" x14ac:dyDescent="0.3">
      <c r="B44" s="40">
        <v>2039</v>
      </c>
      <c r="C44" s="105">
        <v>133</v>
      </c>
      <c r="D44" s="105">
        <v>34</v>
      </c>
      <c r="E44" s="105">
        <v>8</v>
      </c>
      <c r="F44" s="49">
        <v>0</v>
      </c>
      <c r="G44" s="49">
        <v>0</v>
      </c>
      <c r="H44" s="49">
        <f t="shared" si="12"/>
        <v>0</v>
      </c>
      <c r="I44" s="49">
        <v>72</v>
      </c>
      <c r="J44" s="49">
        <v>1894</v>
      </c>
      <c r="K44" s="49">
        <f>I44+J44</f>
        <v>1966</v>
      </c>
      <c r="L44" s="49">
        <f>+C44+D44+E44+F44+I44</f>
        <v>247</v>
      </c>
      <c r="M44" s="49">
        <f>+J44+G44</f>
        <v>1894</v>
      </c>
      <c r="N44" s="49">
        <f t="shared" si="13"/>
        <v>2141</v>
      </c>
      <c r="O44" s="45"/>
      <c r="P44" s="111"/>
    </row>
    <row r="45" spans="2:16" ht="10.35" customHeight="1" x14ac:dyDescent="0.3">
      <c r="B45" s="41"/>
      <c r="C45" s="145"/>
      <c r="D45" s="145"/>
      <c r="E45" s="145"/>
      <c r="F45" s="52"/>
      <c r="G45" s="52"/>
      <c r="H45" s="52"/>
      <c r="I45" s="52"/>
      <c r="J45" s="52"/>
      <c r="K45" s="52"/>
      <c r="L45" s="52"/>
      <c r="M45" s="52"/>
      <c r="N45" s="52"/>
      <c r="O45" s="45"/>
      <c r="P45" s="111"/>
    </row>
    <row r="46" spans="2:16" ht="15" customHeight="1" x14ac:dyDescent="0.3">
      <c r="B46" s="38">
        <v>2040</v>
      </c>
      <c r="C46" s="106">
        <v>127</v>
      </c>
      <c r="D46" s="106">
        <v>33</v>
      </c>
      <c r="E46" s="106">
        <v>8</v>
      </c>
      <c r="F46" s="51">
        <v>0</v>
      </c>
      <c r="G46" s="51">
        <v>0</v>
      </c>
      <c r="H46" s="51">
        <f t="shared" si="12"/>
        <v>0</v>
      </c>
      <c r="I46" s="51">
        <v>74</v>
      </c>
      <c r="J46" s="51">
        <v>1954</v>
      </c>
      <c r="K46" s="51">
        <f>I46+J46</f>
        <v>2028</v>
      </c>
      <c r="L46" s="51">
        <f>+C46+D46+E46+F46+I46</f>
        <v>242</v>
      </c>
      <c r="M46" s="51">
        <f>+J46+G46</f>
        <v>1954</v>
      </c>
      <c r="N46" s="51">
        <f t="shared" si="13"/>
        <v>2196</v>
      </c>
      <c r="O46" s="45"/>
      <c r="P46" s="111"/>
    </row>
    <row r="47" spans="2:16" ht="15" customHeight="1" x14ac:dyDescent="0.3">
      <c r="B47" s="40">
        <v>2041</v>
      </c>
      <c r="C47" s="105">
        <v>124</v>
      </c>
      <c r="D47" s="105">
        <v>32</v>
      </c>
      <c r="E47" s="105">
        <v>7</v>
      </c>
      <c r="F47" s="49">
        <v>0</v>
      </c>
      <c r="G47" s="49">
        <v>0</v>
      </c>
      <c r="H47" s="49">
        <f t="shared" ref="H47:H48" si="14">F47+G47</f>
        <v>0</v>
      </c>
      <c r="I47" s="49">
        <v>76</v>
      </c>
      <c r="J47" s="49">
        <v>2014</v>
      </c>
      <c r="K47" s="49">
        <f>I47+J47</f>
        <v>2090</v>
      </c>
      <c r="L47" s="49">
        <f>+C47+D47+E47+F47+I47</f>
        <v>239</v>
      </c>
      <c r="M47" s="49">
        <f>+J47+G47</f>
        <v>2014</v>
      </c>
      <c r="N47" s="49">
        <f t="shared" ref="N47:N48" si="15">L47+M47</f>
        <v>2253</v>
      </c>
      <c r="O47" s="45"/>
      <c r="P47" s="111"/>
    </row>
    <row r="48" spans="2:16" ht="15" customHeight="1" x14ac:dyDescent="0.3">
      <c r="B48" s="38">
        <v>2042</v>
      </c>
      <c r="C48" s="106">
        <v>118</v>
      </c>
      <c r="D48" s="106">
        <v>30</v>
      </c>
      <c r="E48" s="106">
        <v>7</v>
      </c>
      <c r="F48" s="51">
        <v>0</v>
      </c>
      <c r="G48" s="51">
        <v>0</v>
      </c>
      <c r="H48" s="51">
        <f t="shared" si="14"/>
        <v>0</v>
      </c>
      <c r="I48" s="51">
        <v>78</v>
      </c>
      <c r="J48" s="51">
        <v>2087</v>
      </c>
      <c r="K48" s="51">
        <f>I48+J48</f>
        <v>2165</v>
      </c>
      <c r="L48" s="51">
        <f>+C48+D48+E48+F48+I48</f>
        <v>233</v>
      </c>
      <c r="M48" s="51">
        <f>+J48+G48</f>
        <v>2087</v>
      </c>
      <c r="N48" s="51">
        <f t="shared" si="15"/>
        <v>2320</v>
      </c>
      <c r="O48" s="45"/>
      <c r="P48" s="111"/>
    </row>
    <row r="49" spans="2:16" ht="15" customHeight="1" x14ac:dyDescent="0.3">
      <c r="B49" s="40">
        <v>2043</v>
      </c>
      <c r="C49" s="105">
        <v>113</v>
      </c>
      <c r="D49" s="105">
        <v>29</v>
      </c>
      <c r="E49" s="105">
        <v>7</v>
      </c>
      <c r="F49" s="49">
        <v>0</v>
      </c>
      <c r="G49" s="49">
        <v>0</v>
      </c>
      <c r="H49" s="49">
        <f t="shared" ref="H49" si="16">F49+G49</f>
        <v>0</v>
      </c>
      <c r="I49" s="49">
        <v>80</v>
      </c>
      <c r="J49" s="49">
        <v>2158</v>
      </c>
      <c r="K49" s="49">
        <f>I49+J49</f>
        <v>2238</v>
      </c>
      <c r="L49" s="49">
        <f>+C49+D49+E49+F49+I49</f>
        <v>229</v>
      </c>
      <c r="M49" s="49">
        <f>+J49+G49</f>
        <v>2158</v>
      </c>
      <c r="N49" s="49">
        <f t="shared" ref="N49" si="17">L49+M49</f>
        <v>2387</v>
      </c>
      <c r="O49" s="45"/>
      <c r="P49" s="111"/>
    </row>
    <row r="50" spans="2:16" ht="11.4" customHeight="1" x14ac:dyDescent="0.3">
      <c r="B50" s="41"/>
      <c r="C50" s="89"/>
      <c r="D50" s="89"/>
      <c r="E50" s="89"/>
      <c r="F50" s="89"/>
      <c r="G50" s="89" t="s">
        <v>1</v>
      </c>
      <c r="H50" s="89"/>
      <c r="I50" s="89"/>
      <c r="J50" s="89"/>
      <c r="K50" s="89"/>
      <c r="L50" s="89"/>
      <c r="M50" s="89"/>
      <c r="N50" s="89"/>
      <c r="O50" s="45"/>
      <c r="P50" s="111"/>
    </row>
    <row r="51" spans="2:16" ht="13.65" customHeight="1" x14ac:dyDescent="0.3">
      <c r="B51" s="109" t="s">
        <v>4</v>
      </c>
      <c r="C51" s="63"/>
      <c r="D51" s="63"/>
      <c r="E51" s="63"/>
      <c r="F51" s="63"/>
      <c r="G51" s="63"/>
      <c r="H51" s="63"/>
      <c r="I51" s="63"/>
      <c r="J51" s="63"/>
      <c r="K51" s="63"/>
      <c r="L51" s="63"/>
      <c r="M51" s="63"/>
      <c r="N51" s="63"/>
      <c r="O51" s="45"/>
      <c r="P51" s="111"/>
    </row>
    <row r="52" spans="2:16" ht="15" customHeight="1" x14ac:dyDescent="0.3">
      <c r="B52" s="38" t="s">
        <v>54</v>
      </c>
      <c r="C52" s="42">
        <f>RATE(2022-2010,,-C10,C22)</f>
        <v>-4.6976324513426301E-2</v>
      </c>
      <c r="D52" s="42">
        <f t="shared" ref="D52:N52" si="18">RATE(2022-2010,,-D10,D22)</f>
        <v>-3.6344032024665504E-2</v>
      </c>
      <c r="E52" s="42">
        <f t="shared" si="18"/>
        <v>-0.11870449628963142</v>
      </c>
      <c r="F52" s="42">
        <f t="shared" si="18"/>
        <v>-0.27573655917834378</v>
      </c>
      <c r="G52" s="42">
        <f t="shared" si="18"/>
        <v>-0.16983656265752889</v>
      </c>
      <c r="H52" s="42">
        <f t="shared" si="18"/>
        <v>-0.24394759314270756</v>
      </c>
      <c r="I52" s="42">
        <f t="shared" si="18"/>
        <v>-5.692389650167258E-2</v>
      </c>
      <c r="J52" s="42">
        <f t="shared" si="18"/>
        <v>-5.210410296153086E-3</v>
      </c>
      <c r="K52" s="42">
        <f t="shared" si="18"/>
        <v>-7.360673465892296E-3</v>
      </c>
      <c r="L52" s="42">
        <f t="shared" si="18"/>
        <v>-6.6350393325372584E-2</v>
      </c>
      <c r="M52" s="42">
        <f t="shared" si="18"/>
        <v>-6.3891258532879315E-3</v>
      </c>
      <c r="N52" s="42">
        <f t="shared" si="18"/>
        <v>-2.1951506157388428E-2</v>
      </c>
      <c r="O52" s="45"/>
      <c r="P52" s="111"/>
    </row>
    <row r="53" spans="2:16" ht="15" customHeight="1" x14ac:dyDescent="0.3">
      <c r="B53" s="40" t="s">
        <v>51</v>
      </c>
      <c r="C53" s="43">
        <f>RATE(2023-2022,,-C22,C25)</f>
        <v>-0.14574898785425103</v>
      </c>
      <c r="D53" s="43">
        <f t="shared" ref="D53:G53" si="19">RATE(2023-2022,,-D22,D25)</f>
        <v>-8.4745762711864417E-2</v>
      </c>
      <c r="E53" s="43">
        <f t="shared" si="19"/>
        <v>-0.27777777777777779</v>
      </c>
      <c r="F53" s="43" t="s">
        <v>19</v>
      </c>
      <c r="G53" s="43">
        <f t="shared" si="19"/>
        <v>-0.66666666666666663</v>
      </c>
      <c r="H53" s="43">
        <f t="shared" ref="H53:N53" si="20">RATE(2023-2022,,-H22,H25)</f>
        <v>-0.83333333333333337</v>
      </c>
      <c r="I53" s="43">
        <f t="shared" si="20"/>
        <v>0.14285714285714282</v>
      </c>
      <c r="J53" s="43">
        <f t="shared" si="20"/>
        <v>7.3937153419593744E-3</v>
      </c>
      <c r="K53" s="43">
        <f t="shared" si="20"/>
        <v>1.1363636363636392E-2</v>
      </c>
      <c r="L53" s="43">
        <f t="shared" si="20"/>
        <v>-0.11170212765957457</v>
      </c>
      <c r="M53" s="43">
        <f t="shared" si="20"/>
        <v>6.1500615006150339E-3</v>
      </c>
      <c r="N53" s="43">
        <f t="shared" si="20"/>
        <v>-1.5984015984015991E-2</v>
      </c>
      <c r="O53" s="45"/>
      <c r="P53" s="111"/>
    </row>
    <row r="54" spans="2:16" ht="15" customHeight="1" x14ac:dyDescent="0.3">
      <c r="B54" s="38" t="s">
        <v>52</v>
      </c>
      <c r="C54" s="44">
        <f>RATE(2033-2023,,-C25,C37)</f>
        <v>-2.8511949259385553E-2</v>
      </c>
      <c r="D54" s="44">
        <f t="shared" ref="D54:E54" si="21">RATE(2033-2023,,-D25,D37)</f>
        <v>-2.7165397097887557E-2</v>
      </c>
      <c r="E54" s="44">
        <f t="shared" si="21"/>
        <v>-3.6104582192534172E-2</v>
      </c>
      <c r="F54" s="44" t="s">
        <v>19</v>
      </c>
      <c r="G54" s="44" t="s">
        <v>19</v>
      </c>
      <c r="H54" s="44" t="s">
        <v>19</v>
      </c>
      <c r="I54" s="44">
        <f t="shared" ref="I54:N54" si="22">RATE(2033-2023,,-I25,I37)</f>
        <v>1.3442690579665481E-2</v>
      </c>
      <c r="J54" s="44">
        <f t="shared" si="22"/>
        <v>-4.3025381256383581E-3</v>
      </c>
      <c r="K54" s="44">
        <f t="shared" si="22"/>
        <v>-3.6672646094278744E-3</v>
      </c>
      <c r="L54" s="44">
        <f t="shared" si="22"/>
        <v>-2.0324507904315989E-2</v>
      </c>
      <c r="M54" s="44">
        <f t="shared" si="22"/>
        <v>-4.3634165758589657E-3</v>
      </c>
      <c r="N54" s="44">
        <f t="shared" si="22"/>
        <v>-6.9115564475908178E-3</v>
      </c>
      <c r="O54" s="45"/>
      <c r="P54" s="111"/>
    </row>
    <row r="55" spans="2:16" ht="15" customHeight="1" x14ac:dyDescent="0.3">
      <c r="B55" s="40" t="s">
        <v>53</v>
      </c>
      <c r="C55" s="43">
        <f>RATE(2043-2023,,-C25,C49)</f>
        <v>-3.0741095755300124E-2</v>
      </c>
      <c r="D55" s="43">
        <f t="shared" ref="D55:E55" si="23">RATE(2043-2023,,-D25,D49)</f>
        <v>-3.0606257705321872E-2</v>
      </c>
      <c r="E55" s="43">
        <f t="shared" si="23"/>
        <v>-3.0477852604688719E-2</v>
      </c>
      <c r="F55" s="43" t="s">
        <v>19</v>
      </c>
      <c r="G55" s="43" t="s">
        <v>19</v>
      </c>
      <c r="H55" s="43" t="s">
        <v>19</v>
      </c>
      <c r="I55" s="43">
        <f t="shared" ref="I55:N55" si="24">RATE(2043-2023,,-I25,I49)</f>
        <v>1.7993718011225433E-2</v>
      </c>
      <c r="J55" s="43">
        <f t="shared" si="24"/>
        <v>1.3973684968198499E-2</v>
      </c>
      <c r="K55" s="43">
        <f t="shared" si="24"/>
        <v>1.4111771094994785E-2</v>
      </c>
      <c r="L55" s="43">
        <f t="shared" si="24"/>
        <v>-1.8694007870908063E-2</v>
      </c>
      <c r="M55" s="43">
        <f t="shared" si="24"/>
        <v>1.3942686551284188E-2</v>
      </c>
      <c r="N55" s="43">
        <f t="shared" si="24"/>
        <v>9.6464198760224211E-3</v>
      </c>
      <c r="O55" s="45"/>
      <c r="P55" s="111"/>
    </row>
    <row r="56" spans="2:16" ht="15" customHeight="1" x14ac:dyDescent="0.3">
      <c r="B56" s="27" t="s">
        <v>20</v>
      </c>
      <c r="C56" s="28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9"/>
      <c r="P56" s="111"/>
    </row>
    <row r="57" spans="2:16" x14ac:dyDescent="0.3">
      <c r="O57" s="9"/>
      <c r="P57" s="111"/>
    </row>
    <row r="58" spans="2:16" x14ac:dyDescent="0.3">
      <c r="O58" s="9"/>
      <c r="P58" s="111"/>
    </row>
    <row r="59" spans="2:16" x14ac:dyDescent="0.3">
      <c r="P59" s="111"/>
    </row>
    <row r="60" spans="2:16" x14ac:dyDescent="0.3">
      <c r="P60" s="111"/>
    </row>
    <row r="61" spans="2:16" x14ac:dyDescent="0.3">
      <c r="P61" s="111"/>
    </row>
    <row r="62" spans="2:16" x14ac:dyDescent="0.3">
      <c r="P62" s="111"/>
    </row>
    <row r="63" spans="2:16" x14ac:dyDescent="0.3">
      <c r="P63" s="111"/>
    </row>
  </sheetData>
  <printOptions horizontalCentered="1"/>
  <pageMargins left="0.7" right="0.7" top="0.5" bottom="0.5" header="0.3" footer="0.3"/>
  <pageSetup scale="69" orientation="landscape" r:id="rId1"/>
  <ignoredErrors>
    <ignoredError sqref="L26:M35 H26:H35 H23:M24 H10:M21 H25 K25:M25 N10:N32 H22:M22 K26:K32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E00512CF2B02C4DBA77A31531C64F67" ma:contentTypeVersion="0" ma:contentTypeDescription="Create a new document." ma:contentTypeScope="" ma:versionID="b0eea36a1acb9b21fbd7b6da1e4f87bd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30313DC-9839-4962-A54C-13961DD79062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0A0E7163-D1A7-4F9C-9790-089A69C36C0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ECAB45-4183-45C0-9294-783B36ADFBE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Regional Forecast 24</vt:lpstr>
      <vt:lpstr>Regional Pax 25</vt:lpstr>
      <vt:lpstr>Regional Capacity 26</vt:lpstr>
      <vt:lpstr>Regional Aircraft 27</vt:lpstr>
      <vt:lpstr>'Regional Aircraft 27'!Print_Area</vt:lpstr>
      <vt:lpstr>'Regional Capacity 26'!Print_Area</vt:lpstr>
      <vt:lpstr>'Regional Forecast 24'!Print_Area</vt:lpstr>
      <vt:lpstr>'Regional Pax 25'!Print_Area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Lizotte, Katherine (FAA)</dc:creator>
  <cp:keywords/>
  <dc:description/>
  <cp:lastModifiedBy>Barlett, Anna (FAA)</cp:lastModifiedBy>
  <dcterms:created xsi:type="dcterms:W3CDTF">2015-03-11T22:33:45Z</dcterms:created>
  <dcterms:modified xsi:type="dcterms:W3CDTF">2023-05-01T20:44:32Z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0x010100BE00512CF2B02C4DBA77A31531C64F67</vt:lpwstr>
  </property>
  <property fmtid="{D5CDD505-2E9C-101B-9397-08002B2CF9AE}" pid="3" name="IsMyDocuments">
    <vt:bool>true</vt:bool>
  </property>
</Properties>
</file>