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lockStructure="1"/>
  <bookViews>
    <workbookView xWindow="120" yWindow="60" windowWidth="24912" windowHeight="12816" activeTab="1"/>
  </bookViews>
  <sheets>
    <sheet name="Final Project Report" sheetId="1" r:id="rId1"/>
    <sheet name="Cost Tracking" sheetId="2" r:id="rId2"/>
  </sheets>
  <definedNames>
    <definedName name="_xlnm.Print_Area" localSheetId="0">'Final Project Report'!$A$1:$G$45</definedName>
  </definedNames>
  <calcPr calcId="145621"/>
</workbook>
</file>

<file path=xl/calcChain.xml><?xml version="1.0" encoding="utf-8"?>
<calcChain xmlns="http://schemas.openxmlformats.org/spreadsheetml/2006/main">
  <c r="E17" i="1" l="1"/>
  <c r="E22" i="1"/>
  <c r="D26" i="2"/>
  <c r="B26" i="2"/>
  <c r="C26" i="2"/>
  <c r="E25" i="2"/>
  <c r="F25" i="2"/>
  <c r="D22" i="2"/>
  <c r="B22" i="2"/>
  <c r="E21" i="2"/>
  <c r="F21" i="2"/>
  <c r="E20" i="2"/>
  <c r="D17" i="2"/>
  <c r="B17" i="2"/>
  <c r="E16" i="2"/>
  <c r="F16" i="2"/>
  <c r="E15" i="2"/>
  <c r="F15" i="2"/>
  <c r="E14" i="2"/>
  <c r="F14" i="2"/>
  <c r="D11" i="2"/>
  <c r="D28" i="2"/>
  <c r="B11" i="2"/>
  <c r="E10" i="2"/>
  <c r="F10" i="2"/>
  <c r="E9" i="2"/>
  <c r="E11" i="2"/>
  <c r="F9" i="2"/>
  <c r="E8" i="2"/>
  <c r="D5" i="2"/>
  <c r="B5" i="2"/>
  <c r="B28" i="2" s="1"/>
  <c r="E4" i="2"/>
  <c r="F4" i="2"/>
  <c r="E3" i="2"/>
  <c r="E5" i="2" s="1"/>
  <c r="E28" i="2" s="1"/>
  <c r="F8" i="2"/>
  <c r="F20" i="2"/>
  <c r="F17" i="2"/>
  <c r="F26" i="2"/>
  <c r="E22" i="2"/>
  <c r="E17" i="2"/>
  <c r="E26" i="2"/>
  <c r="F22" i="2"/>
  <c r="F11" i="2"/>
  <c r="F34" i="2"/>
  <c r="F36" i="2"/>
  <c r="F3" i="2" l="1"/>
  <c r="F5" i="2" s="1"/>
  <c r="F28" i="2"/>
  <c r="B30" i="2"/>
  <c r="C17" i="2"/>
  <c r="C3" i="2"/>
  <c r="C15" i="2"/>
  <c r="C25" i="2"/>
  <c r="C28" i="2"/>
  <c r="C11" i="2"/>
  <c r="C21" i="2"/>
  <c r="C10" i="2"/>
  <c r="C5" i="2"/>
  <c r="C14" i="2"/>
  <c r="C4" i="2"/>
  <c r="C8" i="2"/>
  <c r="C16" i="2"/>
  <c r="C22" i="2"/>
  <c r="C9" i="2"/>
  <c r="C20" i="2"/>
  <c r="G3" i="2" l="1"/>
  <c r="F30" i="2"/>
  <c r="G33" i="2" s="1"/>
  <c r="G15" i="2"/>
  <c r="G11" i="2"/>
  <c r="G9" i="2"/>
  <c r="G20" i="2"/>
  <c r="G10" i="2"/>
  <c r="G8" i="2"/>
  <c r="G28" i="2"/>
  <c r="G21" i="2"/>
  <c r="G16" i="2"/>
  <c r="G25" i="2"/>
  <c r="G26" i="2"/>
  <c r="G22" i="2"/>
  <c r="G4" i="2"/>
  <c r="G14" i="2"/>
  <c r="G17" i="2"/>
  <c r="G5" i="2"/>
</calcChain>
</file>

<file path=xl/sharedStrings.xml><?xml version="1.0" encoding="utf-8"?>
<sst xmlns="http://schemas.openxmlformats.org/spreadsheetml/2006/main" count="93" uniqueCount="78">
  <si>
    <t>I. GENERAL INFORMATION</t>
  </si>
  <si>
    <t>Airport</t>
  </si>
  <si>
    <t>City, State:</t>
  </si>
  <si>
    <t>Airport Sponsor:</t>
  </si>
  <si>
    <t>Grant Number</t>
  </si>
  <si>
    <t>Final Description</t>
  </si>
  <si>
    <t>(Status/Description)</t>
  </si>
  <si>
    <t>Execution Date:</t>
  </si>
  <si>
    <t>Federal Share:</t>
  </si>
  <si>
    <t>II. FINAL COST REVIEW</t>
  </si>
  <si>
    <t>Item</t>
  </si>
  <si>
    <t>Original Grant Amount</t>
  </si>
  <si>
    <t>Total Allowable Costs</t>
  </si>
  <si>
    <t>Maximum Federal Share of Allowable Costs</t>
  </si>
  <si>
    <t>Final Grant Amount (for Closeout Letter)*</t>
  </si>
  <si>
    <t xml:space="preserve">Amendment Completed </t>
  </si>
  <si>
    <t>Final Payment Information</t>
  </si>
  <si>
    <t>Payments to date at Closeout</t>
  </si>
  <si>
    <t>Final Payment to Sponsor at Closeout</t>
  </si>
  <si>
    <t>Final Payment Drawn?</t>
  </si>
  <si>
    <t>The ADO has...</t>
  </si>
  <si>
    <t>Yes</t>
  </si>
  <si>
    <t>No</t>
  </si>
  <si>
    <t>N/A</t>
  </si>
  <si>
    <t>a. Reviewed all of the sponsor financial information and determined the costs reimbursed are reasonable, eligible, and allowable under the grant offer</t>
  </si>
  <si>
    <t>b. Processed any amendments necessary to close out the grant in accordance with the final project accounting and final project description.</t>
  </si>
  <si>
    <t>III. ADMINISTRATIVE REQUIREMENTS FOR CLOSEOUT AND PROGRAM FOLLOW-UP ACTION</t>
  </si>
  <si>
    <t>b. The Grant Administrative Closeout Requirements as required by Table 5-33 of the AIP Handbook (FAA Order 5100.38D) have been satisfied</t>
  </si>
  <si>
    <t>c. The Closeout Processing Steps as required by Table 5-34 of the AIP Handbook (FAA Order 5100.38D) have been satisfied</t>
  </si>
  <si>
    <t>d. The Block Grant Closeout Requirements as required by Table 5-35 of the AIP Handbook (FAA Order 5100.38D) have been satisfied</t>
  </si>
  <si>
    <t>a. The Project Physical Completion Requirements as required by Table 5-32 of the AIP Handbook (FAA Order 5100.38D) have been satisfied</t>
  </si>
  <si>
    <t>IV. GRANT AGREEMENT COMPLIANCE</t>
  </si>
  <si>
    <t>The Airport Sponsor has...</t>
  </si>
  <si>
    <t>a. Satisfactorily completed all work included in the grant application, grant agreement description, amendments, and change orders</t>
  </si>
  <si>
    <t>Grant Agreement:</t>
  </si>
  <si>
    <t>Date:</t>
  </si>
  <si>
    <t>($)</t>
  </si>
  <si>
    <t>Based on the review of all submitted project documents, it has been determined that ll grant requirements have been met, it is recommended that this grant be closed.</t>
  </si>
  <si>
    <t>[Name, Title]</t>
  </si>
  <si>
    <t>Date</t>
  </si>
  <si>
    <t>[Name], [Office] Manager</t>
  </si>
  <si>
    <t>Attachments:</t>
  </si>
  <si>
    <t>Closeout Documentation Review Checklist</t>
  </si>
  <si>
    <t>APPLICATION</t>
  </si>
  <si>
    <t>CLAIMED</t>
  </si>
  <si>
    <t>ADJUSTMENTS</t>
  </si>
  <si>
    <t>RECOMMENDED</t>
  </si>
  <si>
    <t>Planning</t>
  </si>
  <si>
    <t>Administrative</t>
  </si>
  <si>
    <t>Planning Subtotal</t>
  </si>
  <si>
    <t>Engineering</t>
  </si>
  <si>
    <t>Design/Engineering</t>
  </si>
  <si>
    <t xml:space="preserve">Inspection </t>
  </si>
  <si>
    <t>Engineering Subtotal</t>
  </si>
  <si>
    <t>Land Acquisition</t>
  </si>
  <si>
    <t>Parcel</t>
  </si>
  <si>
    <t>Land Subtotal</t>
  </si>
  <si>
    <t>Construction</t>
  </si>
  <si>
    <t>Base Bid</t>
  </si>
  <si>
    <t>Change Orders</t>
  </si>
  <si>
    <t>Construction Subtotal</t>
  </si>
  <si>
    <t>State Administration</t>
  </si>
  <si>
    <t>Administration</t>
  </si>
  <si>
    <t>State Subtotal</t>
  </si>
  <si>
    <t>TOTAL PROJECT COST</t>
  </si>
  <si>
    <t>ALLOWABLE FEDERAL SHARE</t>
  </si>
  <si>
    <t>FINAL ALLOWABLE FEDERAL SHARE</t>
  </si>
  <si>
    <t>FEDERAL PARTICIPATION RATE</t>
  </si>
  <si>
    <t>Total Grant Amendment or Recovery</t>
  </si>
  <si>
    <t>Final Grant Amount</t>
  </si>
  <si>
    <t>Less Previous Payments</t>
  </si>
  <si>
    <t>Recommended Final Payment</t>
  </si>
  <si>
    <t>V. WORK COMPLETION REQUIREMENTS FOR CLOSEOUT</t>
  </si>
  <si>
    <t>A final cost review of the subject has been completed. The final costs were determined as follows:</t>
  </si>
  <si>
    <t>FAA Airports Division Final Project Report</t>
  </si>
  <si>
    <t>(FAA Order 5100.38D, Chapter 5, Section 8 CLOSEOUTS)</t>
  </si>
  <si>
    <t>Total Grant Increase (+) / Recovery (-)</t>
  </si>
  <si>
    <t>Grant Amendment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</si>
</sst>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C4F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44" fontId="1" fillId="0" borderId="0" xfId="1" applyFont="1"/>
    <xf numFmtId="9" fontId="1" fillId="0" borderId="0" xfId="2" applyFont="1"/>
    <xf numFmtId="44" fontId="1" fillId="0" borderId="1" xfId="1" applyFont="1" applyBorder="1"/>
    <xf numFmtId="0" fontId="0" fillId="0" borderId="0" xfId="0" applyFont="1" applyAlignment="1">
      <alignment horizontal="right"/>
    </xf>
    <xf numFmtId="9" fontId="1" fillId="0" borderId="0" xfId="2" applyFont="1" applyBorder="1"/>
    <xf numFmtId="44" fontId="1" fillId="0" borderId="12" xfId="1" applyFont="1" applyBorder="1"/>
    <xf numFmtId="9" fontId="1" fillId="0" borderId="12" xfId="2" applyFont="1" applyBorder="1"/>
    <xf numFmtId="0" fontId="2" fillId="0" borderId="0" xfId="0" applyFont="1" applyAlignment="1">
      <alignment horizontal="right"/>
    </xf>
    <xf numFmtId="9" fontId="1" fillId="0" borderId="0" xfId="2" applyFont="1" applyAlignment="1">
      <alignment horizontal="left"/>
    </xf>
    <xf numFmtId="44" fontId="2" fillId="0" borderId="0" xfId="1" applyFont="1" applyAlignment="1">
      <alignment horizontal="right"/>
    </xf>
    <xf numFmtId="44" fontId="0" fillId="0" borderId="0" xfId="0" applyNumberFormat="1" applyFont="1"/>
    <xf numFmtId="0" fontId="3" fillId="0" borderId="18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8" xfId="0" applyFont="1" applyBorder="1"/>
    <xf numFmtId="0" fontId="3" fillId="0" borderId="39" xfId="0" applyFont="1" applyBorder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9" fontId="3" fillId="0" borderId="17" xfId="2" applyFont="1" applyBorder="1" applyAlignment="1" applyProtection="1">
      <alignment vertical="center"/>
      <protection locked="0"/>
    </xf>
    <xf numFmtId="0" fontId="3" fillId="0" borderId="4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44" fontId="1" fillId="0" borderId="0" xfId="1" applyFont="1" applyProtection="1">
      <protection locked="0"/>
    </xf>
    <xf numFmtId="44" fontId="1" fillId="0" borderId="1" xfId="1" applyFont="1" applyBorder="1" applyProtection="1">
      <protection locked="0"/>
    </xf>
    <xf numFmtId="9" fontId="1" fillId="0" borderId="8" xfId="2" applyFon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4" fontId="3" fillId="0" borderId="11" xfId="0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3" borderId="23" xfId="0" applyFont="1" applyFill="1" applyBorder="1"/>
    <xf numFmtId="0" fontId="3" fillId="3" borderId="8" xfId="0" applyFont="1" applyFill="1" applyBorder="1"/>
    <xf numFmtId="0" fontId="3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4" fillId="0" borderId="0" xfId="0" applyFont="1" applyAlignment="1"/>
    <xf numFmtId="0" fontId="3" fillId="0" borderId="2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4" fontId="3" fillId="0" borderId="6" xfId="1" applyFont="1" applyBorder="1" applyAlignment="1" applyProtection="1">
      <alignment vertical="center"/>
      <protection locked="0"/>
    </xf>
    <xf numFmtId="44" fontId="3" fillId="0" borderId="7" xfId="1" applyFont="1" applyBorder="1" applyAlignment="1" applyProtection="1">
      <alignment vertical="center"/>
      <protection locked="0"/>
    </xf>
    <xf numFmtId="44" fontId="3" fillId="0" borderId="4" xfId="1" applyFont="1" applyBorder="1" applyAlignment="1" applyProtection="1">
      <alignment vertical="center"/>
      <protection locked="0"/>
    </xf>
    <xf numFmtId="44" fontId="3" fillId="0" borderId="5" xfId="1" applyFont="1" applyBorder="1" applyAlignment="1" applyProtection="1">
      <alignment vertical="center"/>
      <protection locked="0"/>
    </xf>
    <xf numFmtId="44" fontId="3" fillId="0" borderId="11" xfId="1" applyFont="1" applyBorder="1" applyAlignment="1" applyProtection="1">
      <alignment vertical="center"/>
      <protection locked="0"/>
    </xf>
    <xf numFmtId="44" fontId="3" fillId="0" borderId="22" xfId="1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49" fontId="3" fillId="0" borderId="33" xfId="0" applyNumberFormat="1" applyFont="1" applyBorder="1" applyAlignment="1" applyProtection="1">
      <alignment vertical="top" wrapText="1"/>
      <protection locked="0"/>
    </xf>
    <xf numFmtId="49" fontId="3" fillId="0" borderId="34" xfId="0" applyNumberFormat="1" applyFont="1" applyBorder="1" applyAlignment="1" applyProtection="1">
      <alignment vertical="top" wrapText="1"/>
      <protection locked="0"/>
    </xf>
    <xf numFmtId="49" fontId="3" fillId="0" borderId="35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/>
    </xf>
    <xf numFmtId="0" fontId="3" fillId="3" borderId="25" xfId="0" applyFont="1" applyFill="1" applyBorder="1"/>
    <xf numFmtId="0" fontId="3" fillId="3" borderId="26" xfId="0" applyFont="1" applyFill="1" applyBorder="1"/>
    <xf numFmtId="0" fontId="3" fillId="0" borderId="4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3" borderId="28" xfId="0" applyFont="1" applyFill="1" applyBorder="1" applyAlignment="1">
      <alignment horizontal="center"/>
    </xf>
    <xf numFmtId="44" fontId="1" fillId="0" borderId="0" xfId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C4F2"/>
      <color rgb="FF8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24</xdr:row>
          <xdr:rowOff>68580</xdr:rowOff>
        </xdr:from>
        <xdr:to>
          <xdr:col>4</xdr:col>
          <xdr:colOff>335280</xdr:colOff>
          <xdr:row>24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25</xdr:row>
          <xdr:rowOff>60960</xdr:rowOff>
        </xdr:from>
        <xdr:to>
          <xdr:col>4</xdr:col>
          <xdr:colOff>350520</xdr:colOff>
          <xdr:row>25</xdr:row>
          <xdr:rowOff>274320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76200</xdr:rowOff>
        </xdr:from>
        <xdr:to>
          <xdr:col>5</xdr:col>
          <xdr:colOff>327660</xdr:colOff>
          <xdr:row>24</xdr:row>
          <xdr:rowOff>274320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60960</xdr:rowOff>
        </xdr:from>
        <xdr:to>
          <xdr:col>5</xdr:col>
          <xdr:colOff>335280</xdr:colOff>
          <xdr:row>25</xdr:row>
          <xdr:rowOff>274320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68580</xdr:rowOff>
        </xdr:from>
        <xdr:to>
          <xdr:col>6</xdr:col>
          <xdr:colOff>335280</xdr:colOff>
          <xdr:row>24</xdr:row>
          <xdr:rowOff>289560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25</xdr:row>
          <xdr:rowOff>60960</xdr:rowOff>
        </xdr:from>
        <xdr:to>
          <xdr:col>6</xdr:col>
          <xdr:colOff>335280</xdr:colOff>
          <xdr:row>25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68580</xdr:rowOff>
        </xdr:from>
        <xdr:to>
          <xdr:col>4</xdr:col>
          <xdr:colOff>365760</xdr:colOff>
          <xdr:row>28</xdr:row>
          <xdr:rowOff>274320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29</xdr:row>
          <xdr:rowOff>68580</xdr:rowOff>
        </xdr:from>
        <xdr:to>
          <xdr:col>4</xdr:col>
          <xdr:colOff>350520</xdr:colOff>
          <xdr:row>29</xdr:row>
          <xdr:rowOff>274320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30</xdr:row>
          <xdr:rowOff>68580</xdr:rowOff>
        </xdr:from>
        <xdr:to>
          <xdr:col>4</xdr:col>
          <xdr:colOff>342900</xdr:colOff>
          <xdr:row>30</xdr:row>
          <xdr:rowOff>297180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31</xdr:row>
          <xdr:rowOff>60960</xdr:rowOff>
        </xdr:from>
        <xdr:to>
          <xdr:col>4</xdr:col>
          <xdr:colOff>350520</xdr:colOff>
          <xdr:row>31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68580</xdr:rowOff>
        </xdr:from>
        <xdr:to>
          <xdr:col>5</xdr:col>
          <xdr:colOff>365760</xdr:colOff>
          <xdr:row>28</xdr:row>
          <xdr:rowOff>274320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29</xdr:row>
          <xdr:rowOff>68580</xdr:rowOff>
        </xdr:from>
        <xdr:to>
          <xdr:col>5</xdr:col>
          <xdr:colOff>350520</xdr:colOff>
          <xdr:row>29</xdr:row>
          <xdr:rowOff>274320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30</xdr:row>
          <xdr:rowOff>68580</xdr:rowOff>
        </xdr:from>
        <xdr:to>
          <xdr:col>5</xdr:col>
          <xdr:colOff>342900</xdr:colOff>
          <xdr:row>30</xdr:row>
          <xdr:rowOff>297180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31</xdr:row>
          <xdr:rowOff>60960</xdr:rowOff>
        </xdr:from>
        <xdr:to>
          <xdr:col>5</xdr:col>
          <xdr:colOff>350520</xdr:colOff>
          <xdr:row>31</xdr:row>
          <xdr:rowOff>259080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68580</xdr:rowOff>
        </xdr:from>
        <xdr:to>
          <xdr:col>6</xdr:col>
          <xdr:colOff>365760</xdr:colOff>
          <xdr:row>28</xdr:row>
          <xdr:rowOff>274320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29</xdr:row>
          <xdr:rowOff>68580</xdr:rowOff>
        </xdr:from>
        <xdr:to>
          <xdr:col>6</xdr:col>
          <xdr:colOff>350520</xdr:colOff>
          <xdr:row>29</xdr:row>
          <xdr:rowOff>274320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30</xdr:row>
          <xdr:rowOff>68580</xdr:rowOff>
        </xdr:from>
        <xdr:to>
          <xdr:col>6</xdr:col>
          <xdr:colOff>342900</xdr:colOff>
          <xdr:row>30</xdr:row>
          <xdr:rowOff>297180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31</xdr:row>
          <xdr:rowOff>60960</xdr:rowOff>
        </xdr:from>
        <xdr:to>
          <xdr:col>6</xdr:col>
          <xdr:colOff>350520</xdr:colOff>
          <xdr:row>31</xdr:row>
          <xdr:rowOff>259080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68580</xdr:rowOff>
        </xdr:from>
        <xdr:to>
          <xdr:col>4</xdr:col>
          <xdr:colOff>365760</xdr:colOff>
          <xdr:row>34</xdr:row>
          <xdr:rowOff>274320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68580</xdr:rowOff>
        </xdr:from>
        <xdr:to>
          <xdr:col>5</xdr:col>
          <xdr:colOff>365760</xdr:colOff>
          <xdr:row>34</xdr:row>
          <xdr:rowOff>274320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68580</xdr:rowOff>
        </xdr:from>
        <xdr:to>
          <xdr:col>6</xdr:col>
          <xdr:colOff>365760</xdr:colOff>
          <xdr:row>34</xdr:row>
          <xdr:rowOff>274320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17</xdr:row>
          <xdr:rowOff>137160</xdr:rowOff>
        </xdr:from>
        <xdr:to>
          <xdr:col>3</xdr:col>
          <xdr:colOff>769620</xdr:colOff>
          <xdr:row>19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21</xdr:row>
          <xdr:rowOff>114300</xdr:rowOff>
        </xdr:from>
        <xdr:to>
          <xdr:col>1</xdr:col>
          <xdr:colOff>647700</xdr:colOff>
          <xdr:row>23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5"/>
  <sheetViews>
    <sheetView showGridLines="0" zoomScaleNormal="100" workbookViewId="0">
      <selection activeCell="B4" sqref="B4:G4"/>
    </sheetView>
  </sheetViews>
  <sheetFormatPr defaultColWidth="9.109375" defaultRowHeight="13.2" x14ac:dyDescent="0.25"/>
  <cols>
    <col min="1" max="1" width="18.33203125" style="1" customWidth="1"/>
    <col min="2" max="2" width="16.5546875" style="1" customWidth="1"/>
    <col min="3" max="3" width="17.109375" style="1" customWidth="1"/>
    <col min="4" max="4" width="17.44140625" style="1" customWidth="1"/>
    <col min="5" max="7" width="7" style="1" customWidth="1"/>
    <col min="8" max="16384" width="9.109375" style="1"/>
  </cols>
  <sheetData>
    <row r="1" spans="1:7" ht="15" x14ac:dyDescent="0.25">
      <c r="A1" s="99" t="s">
        <v>74</v>
      </c>
      <c r="B1" s="99"/>
      <c r="C1" s="99"/>
      <c r="D1" s="99"/>
      <c r="E1" s="99"/>
      <c r="F1" s="99"/>
      <c r="G1" s="99"/>
    </row>
    <row r="2" spans="1:7" ht="12.75" x14ac:dyDescent="0.2">
      <c r="A2" s="100" t="s">
        <v>75</v>
      </c>
      <c r="B2" s="100"/>
      <c r="C2" s="100"/>
      <c r="D2" s="100"/>
      <c r="E2" s="100"/>
      <c r="F2" s="100"/>
      <c r="G2" s="100"/>
    </row>
    <row r="3" spans="1:7" ht="19.5" customHeight="1" thickBot="1" x14ac:dyDescent="0.25">
      <c r="A3" s="106" t="s">
        <v>0</v>
      </c>
      <c r="B3" s="106"/>
      <c r="C3" s="106"/>
      <c r="D3" s="106"/>
      <c r="E3" s="106"/>
      <c r="F3" s="106"/>
      <c r="G3" s="106"/>
    </row>
    <row r="4" spans="1:7" ht="12.75" x14ac:dyDescent="0.2">
      <c r="A4" s="43" t="s">
        <v>1</v>
      </c>
      <c r="B4" s="111"/>
      <c r="C4" s="111"/>
      <c r="D4" s="111"/>
      <c r="E4" s="111"/>
      <c r="F4" s="111"/>
      <c r="G4" s="112"/>
    </row>
    <row r="5" spans="1:7" ht="12.75" x14ac:dyDescent="0.2">
      <c r="A5" s="44" t="s">
        <v>2</v>
      </c>
      <c r="B5" s="109"/>
      <c r="C5" s="109"/>
      <c r="D5" s="109"/>
      <c r="E5" s="109"/>
      <c r="F5" s="109"/>
      <c r="G5" s="110"/>
    </row>
    <row r="6" spans="1:7" ht="12.75" x14ac:dyDescent="0.2">
      <c r="A6" s="46" t="s">
        <v>3</v>
      </c>
      <c r="B6" s="113"/>
      <c r="C6" s="113"/>
      <c r="D6" s="113"/>
      <c r="E6" s="113"/>
      <c r="F6" s="113"/>
      <c r="G6" s="114"/>
    </row>
    <row r="7" spans="1:7" ht="12.75" x14ac:dyDescent="0.2">
      <c r="A7" s="107" t="s">
        <v>34</v>
      </c>
      <c r="B7" s="72"/>
      <c r="C7" s="72"/>
      <c r="D7" s="72"/>
      <c r="E7" s="72"/>
      <c r="F7" s="72"/>
      <c r="G7" s="108"/>
    </row>
    <row r="8" spans="1:7" ht="15" customHeight="1" x14ac:dyDescent="0.2">
      <c r="A8" s="47" t="s">
        <v>4</v>
      </c>
      <c r="B8" s="48"/>
      <c r="C8" s="49" t="s">
        <v>7</v>
      </c>
      <c r="D8" s="50"/>
      <c r="E8" s="101" t="s">
        <v>8</v>
      </c>
      <c r="F8" s="102"/>
      <c r="G8" s="51">
        <v>0.9</v>
      </c>
    </row>
    <row r="9" spans="1:7" ht="15" customHeight="1" x14ac:dyDescent="0.2">
      <c r="A9" s="52" t="s">
        <v>77</v>
      </c>
      <c r="B9" s="45"/>
      <c r="C9" s="109" t="s">
        <v>6</v>
      </c>
      <c r="D9" s="109"/>
      <c r="E9" s="109"/>
      <c r="F9" s="109"/>
      <c r="G9" s="110"/>
    </row>
    <row r="10" spans="1:7" ht="15" customHeight="1" x14ac:dyDescent="0.2">
      <c r="A10" s="52" t="s">
        <v>77</v>
      </c>
      <c r="B10" s="45"/>
      <c r="C10" s="109" t="s">
        <v>6</v>
      </c>
      <c r="D10" s="109"/>
      <c r="E10" s="109"/>
      <c r="F10" s="109"/>
      <c r="G10" s="110"/>
    </row>
    <row r="11" spans="1:7" ht="33" customHeight="1" thickBot="1" x14ac:dyDescent="0.25">
      <c r="A11" s="26" t="s">
        <v>5</v>
      </c>
      <c r="B11" s="103"/>
      <c r="C11" s="104"/>
      <c r="D11" s="104"/>
      <c r="E11" s="104"/>
      <c r="F11" s="104"/>
      <c r="G11" s="105"/>
    </row>
    <row r="12" spans="1:7" s="28" customFormat="1" ht="18.75" customHeight="1" x14ac:dyDescent="0.2">
      <c r="A12" s="75" t="s">
        <v>9</v>
      </c>
      <c r="B12" s="75"/>
      <c r="C12" s="75"/>
      <c r="D12" s="75"/>
      <c r="E12" s="75"/>
      <c r="F12" s="75"/>
      <c r="G12" s="75"/>
    </row>
    <row r="13" spans="1:7" ht="13.5" thickBot="1" x14ac:dyDescent="0.25">
      <c r="A13" s="1" t="s">
        <v>73</v>
      </c>
    </row>
    <row r="14" spans="1:7" ht="13.5" thickTop="1" x14ac:dyDescent="0.2">
      <c r="A14" s="65" t="s">
        <v>10</v>
      </c>
      <c r="B14" s="66"/>
      <c r="C14" s="66"/>
      <c r="D14" s="66"/>
      <c r="E14" s="66" t="s">
        <v>36</v>
      </c>
      <c r="F14" s="66"/>
      <c r="G14" s="115"/>
    </row>
    <row r="15" spans="1:7" ht="12.75" x14ac:dyDescent="0.2">
      <c r="A15" s="63" t="s">
        <v>11</v>
      </c>
      <c r="B15" s="64"/>
      <c r="C15" s="64"/>
      <c r="D15" s="64"/>
      <c r="E15" s="89"/>
      <c r="F15" s="89"/>
      <c r="G15" s="90"/>
    </row>
    <row r="16" spans="1:7" ht="12.75" x14ac:dyDescent="0.2">
      <c r="A16" s="95" t="s">
        <v>12</v>
      </c>
      <c r="B16" s="96"/>
      <c r="C16" s="96"/>
      <c r="D16" s="96"/>
      <c r="E16" s="91"/>
      <c r="F16" s="91"/>
      <c r="G16" s="92"/>
    </row>
    <row r="17" spans="1:7" ht="12.75" x14ac:dyDescent="0.2">
      <c r="A17" s="95" t="s">
        <v>13</v>
      </c>
      <c r="B17" s="96"/>
      <c r="C17" s="96"/>
      <c r="D17" s="96"/>
      <c r="E17" s="91">
        <f>E16*G8</f>
        <v>0</v>
      </c>
      <c r="F17" s="91"/>
      <c r="G17" s="92"/>
    </row>
    <row r="18" spans="1:7" ht="12.75" x14ac:dyDescent="0.2">
      <c r="A18" s="95" t="s">
        <v>14</v>
      </c>
      <c r="B18" s="96"/>
      <c r="C18" s="96"/>
      <c r="D18" s="96"/>
      <c r="E18" s="91"/>
      <c r="F18" s="91"/>
      <c r="G18" s="92"/>
    </row>
    <row r="19" spans="1:7" ht="15" customHeight="1" x14ac:dyDescent="0.2">
      <c r="A19" s="84" t="s">
        <v>76</v>
      </c>
      <c r="B19" s="85"/>
      <c r="C19" s="97" t="s">
        <v>15</v>
      </c>
      <c r="D19" s="98"/>
      <c r="E19" s="93"/>
      <c r="F19" s="93"/>
      <c r="G19" s="94"/>
    </row>
    <row r="20" spans="1:7" ht="12.75" x14ac:dyDescent="0.2">
      <c r="A20" s="86" t="s">
        <v>16</v>
      </c>
      <c r="B20" s="87"/>
      <c r="C20" s="87"/>
      <c r="D20" s="87"/>
      <c r="E20" s="87"/>
      <c r="F20" s="87"/>
      <c r="G20" s="88"/>
    </row>
    <row r="21" spans="1:7" ht="12.75" x14ac:dyDescent="0.2">
      <c r="A21" s="63" t="s">
        <v>17</v>
      </c>
      <c r="B21" s="64"/>
      <c r="C21" s="64"/>
      <c r="D21" s="64"/>
      <c r="E21" s="89"/>
      <c r="F21" s="89"/>
      <c r="G21" s="90"/>
    </row>
    <row r="22" spans="1:7" ht="12.75" x14ac:dyDescent="0.2">
      <c r="A22" s="95" t="s">
        <v>18</v>
      </c>
      <c r="B22" s="96"/>
      <c r="C22" s="96"/>
      <c r="D22" s="96"/>
      <c r="E22" s="91">
        <f>E18-E21</f>
        <v>0</v>
      </c>
      <c r="F22" s="91"/>
      <c r="G22" s="92"/>
    </row>
    <row r="23" spans="1:7" ht="12.75" x14ac:dyDescent="0.2">
      <c r="A23" s="84" t="s">
        <v>19</v>
      </c>
      <c r="B23" s="85"/>
      <c r="C23" s="85"/>
      <c r="D23" s="53" t="s">
        <v>35</v>
      </c>
      <c r="E23" s="67"/>
      <c r="F23" s="67"/>
      <c r="G23" s="68"/>
    </row>
    <row r="24" spans="1:7" ht="12.75" x14ac:dyDescent="0.2">
      <c r="A24" s="71" t="s">
        <v>20</v>
      </c>
      <c r="B24" s="72"/>
      <c r="C24" s="72"/>
      <c r="D24" s="72"/>
      <c r="E24" s="54" t="s">
        <v>21</v>
      </c>
      <c r="F24" s="54" t="s">
        <v>22</v>
      </c>
      <c r="G24" s="55" t="s">
        <v>23</v>
      </c>
    </row>
    <row r="25" spans="1:7" ht="25.5" customHeight="1" x14ac:dyDescent="0.2">
      <c r="A25" s="69" t="s">
        <v>24</v>
      </c>
      <c r="B25" s="70"/>
      <c r="C25" s="70"/>
      <c r="D25" s="70"/>
      <c r="E25" s="10"/>
      <c r="F25" s="10"/>
      <c r="G25" s="11"/>
    </row>
    <row r="26" spans="1:7" ht="25.5" customHeight="1" thickBot="1" x14ac:dyDescent="0.25">
      <c r="A26" s="76" t="s">
        <v>25</v>
      </c>
      <c r="B26" s="77"/>
      <c r="C26" s="77"/>
      <c r="D26" s="77"/>
      <c r="E26" s="4"/>
      <c r="F26" s="4"/>
      <c r="G26" s="5"/>
    </row>
    <row r="27" spans="1:7" ht="18.75" customHeight="1" thickTop="1" thickBot="1" x14ac:dyDescent="0.25">
      <c r="A27" s="75" t="s">
        <v>26</v>
      </c>
      <c r="B27" s="75"/>
      <c r="C27" s="75"/>
      <c r="D27" s="75"/>
      <c r="E27" s="75"/>
      <c r="F27" s="75"/>
      <c r="G27" s="75"/>
    </row>
    <row r="28" spans="1:7" ht="13.5" thickTop="1" x14ac:dyDescent="0.2">
      <c r="A28" s="65" t="s">
        <v>10</v>
      </c>
      <c r="B28" s="66"/>
      <c r="C28" s="66"/>
      <c r="D28" s="66"/>
      <c r="E28" s="56" t="s">
        <v>21</v>
      </c>
      <c r="F28" s="56" t="s">
        <v>22</v>
      </c>
      <c r="G28" s="57" t="s">
        <v>23</v>
      </c>
    </row>
    <row r="29" spans="1:7" s="2" customFormat="1" ht="25.5" customHeight="1" x14ac:dyDescent="0.2">
      <c r="A29" s="78" t="s">
        <v>30</v>
      </c>
      <c r="B29" s="79"/>
      <c r="C29" s="79"/>
      <c r="D29" s="79"/>
      <c r="E29" s="39"/>
      <c r="F29" s="39"/>
      <c r="G29" s="40"/>
    </row>
    <row r="30" spans="1:7" s="2" customFormat="1" ht="25.5" customHeight="1" x14ac:dyDescent="0.2">
      <c r="A30" s="80" t="s">
        <v>27</v>
      </c>
      <c r="B30" s="81"/>
      <c r="C30" s="81"/>
      <c r="D30" s="81"/>
      <c r="E30" s="6"/>
      <c r="F30" s="6"/>
      <c r="G30" s="7"/>
    </row>
    <row r="31" spans="1:7" s="2" customFormat="1" ht="25.5" customHeight="1" x14ac:dyDescent="0.2">
      <c r="A31" s="80" t="s">
        <v>28</v>
      </c>
      <c r="B31" s="81"/>
      <c r="C31" s="81"/>
      <c r="D31" s="81"/>
      <c r="E31" s="6"/>
      <c r="F31" s="6"/>
      <c r="G31" s="7"/>
    </row>
    <row r="32" spans="1:7" s="2" customFormat="1" ht="25.5" customHeight="1" thickBot="1" x14ac:dyDescent="0.25">
      <c r="A32" s="82" t="s">
        <v>29</v>
      </c>
      <c r="B32" s="83"/>
      <c r="C32" s="83"/>
      <c r="D32" s="83"/>
      <c r="E32" s="8"/>
      <c r="F32" s="8"/>
      <c r="G32" s="9"/>
    </row>
    <row r="33" spans="1:7" s="27" customFormat="1" ht="18.75" customHeight="1" thickTop="1" thickBot="1" x14ac:dyDescent="0.25">
      <c r="A33" s="75" t="s">
        <v>31</v>
      </c>
      <c r="B33" s="75"/>
      <c r="C33" s="75"/>
      <c r="D33" s="75"/>
      <c r="E33" s="75"/>
      <c r="F33" s="75"/>
      <c r="G33" s="75"/>
    </row>
    <row r="34" spans="1:7" ht="13.5" thickTop="1" x14ac:dyDescent="0.2">
      <c r="A34" s="65" t="s">
        <v>32</v>
      </c>
      <c r="B34" s="66"/>
      <c r="C34" s="66"/>
      <c r="D34" s="66"/>
      <c r="E34" s="56" t="s">
        <v>21</v>
      </c>
      <c r="F34" s="56" t="s">
        <v>22</v>
      </c>
      <c r="G34" s="57" t="s">
        <v>23</v>
      </c>
    </row>
    <row r="35" spans="1:7" ht="25.5" customHeight="1" thickBot="1" x14ac:dyDescent="0.25">
      <c r="A35" s="73" t="s">
        <v>33</v>
      </c>
      <c r="B35" s="74"/>
      <c r="C35" s="74"/>
      <c r="D35" s="74"/>
      <c r="E35" s="41"/>
      <c r="F35" s="41"/>
      <c r="G35" s="42"/>
    </row>
    <row r="36" spans="1:7" ht="18.75" customHeight="1" thickTop="1" x14ac:dyDescent="0.25">
      <c r="A36" s="62" t="s">
        <v>72</v>
      </c>
      <c r="B36" s="62"/>
      <c r="C36" s="62"/>
      <c r="D36" s="62"/>
      <c r="E36" s="62"/>
      <c r="F36" s="62"/>
      <c r="G36" s="62"/>
    </row>
    <row r="37" spans="1:7" x14ac:dyDescent="0.25">
      <c r="A37" s="61" t="s">
        <v>37</v>
      </c>
      <c r="B37" s="61"/>
      <c r="C37" s="61"/>
      <c r="D37" s="61"/>
      <c r="E37" s="61"/>
      <c r="F37" s="61"/>
      <c r="G37" s="61"/>
    </row>
    <row r="38" spans="1:7" x14ac:dyDescent="0.25">
      <c r="A38" s="61"/>
      <c r="B38" s="61"/>
      <c r="C38" s="61"/>
      <c r="D38" s="61"/>
      <c r="E38" s="61"/>
      <c r="F38" s="61"/>
      <c r="G38" s="61"/>
    </row>
    <row r="39" spans="1:7" ht="21.9" customHeight="1" x14ac:dyDescent="0.25">
      <c r="A39" s="29"/>
      <c r="B39" s="31"/>
      <c r="C39" s="32"/>
      <c r="D39" s="29"/>
    </row>
    <row r="40" spans="1:7" x14ac:dyDescent="0.25">
      <c r="A40" s="33" t="s">
        <v>38</v>
      </c>
      <c r="B40" s="33"/>
      <c r="C40" s="34"/>
      <c r="D40" s="35" t="s">
        <v>39</v>
      </c>
      <c r="E40" s="34"/>
      <c r="F40" s="34"/>
      <c r="G40" s="34"/>
    </row>
    <row r="41" spans="1:7" ht="21.9" customHeight="1" x14ac:dyDescent="0.25">
      <c r="A41" s="29"/>
      <c r="B41" s="31"/>
      <c r="C41" s="31"/>
      <c r="D41" s="30"/>
      <c r="E41" s="3"/>
      <c r="F41" s="3"/>
    </row>
    <row r="42" spans="1:7" x14ac:dyDescent="0.25">
      <c r="A42" s="36" t="s">
        <v>40</v>
      </c>
      <c r="B42" s="36"/>
      <c r="C42" s="34"/>
      <c r="D42" s="35" t="s">
        <v>39</v>
      </c>
      <c r="E42" s="37"/>
      <c r="F42" s="37"/>
      <c r="G42" s="34"/>
    </row>
    <row r="43" spans="1:7" ht="9" customHeight="1" x14ac:dyDescent="0.25">
      <c r="A43" s="34"/>
      <c r="B43" s="34"/>
      <c r="C43" s="34"/>
      <c r="D43" s="34"/>
      <c r="E43" s="34"/>
      <c r="F43" s="34"/>
      <c r="G43" s="34"/>
    </row>
    <row r="44" spans="1:7" x14ac:dyDescent="0.25">
      <c r="A44" s="38" t="s">
        <v>41</v>
      </c>
      <c r="B44" s="34"/>
      <c r="C44" s="34"/>
      <c r="D44" s="34"/>
      <c r="E44" s="34"/>
      <c r="F44" s="34"/>
      <c r="G44" s="34"/>
    </row>
    <row r="45" spans="1:7" x14ac:dyDescent="0.25">
      <c r="A45" s="34" t="s">
        <v>42</v>
      </c>
      <c r="B45" s="34"/>
      <c r="C45" s="34"/>
      <c r="D45" s="34"/>
      <c r="E45" s="34"/>
      <c r="F45" s="34"/>
      <c r="G45" s="34"/>
    </row>
  </sheetData>
  <sheetProtection selectLockedCells="1"/>
  <mergeCells count="46">
    <mergeCell ref="A1:G1"/>
    <mergeCell ref="A2:G2"/>
    <mergeCell ref="E8:F8"/>
    <mergeCell ref="B11:G11"/>
    <mergeCell ref="E18:G18"/>
    <mergeCell ref="A3:G3"/>
    <mergeCell ref="A7:G7"/>
    <mergeCell ref="C9:G9"/>
    <mergeCell ref="A12:G12"/>
    <mergeCell ref="B4:G4"/>
    <mergeCell ref="B5:G5"/>
    <mergeCell ref="B6:G6"/>
    <mergeCell ref="C10:G10"/>
    <mergeCell ref="E14:G14"/>
    <mergeCell ref="A14:D14"/>
    <mergeCell ref="A19:B19"/>
    <mergeCell ref="A27:G27"/>
    <mergeCell ref="A23:C23"/>
    <mergeCell ref="A20:G20"/>
    <mergeCell ref="E15:G15"/>
    <mergeCell ref="E16:G16"/>
    <mergeCell ref="E19:G19"/>
    <mergeCell ref="E21:G21"/>
    <mergeCell ref="E22:G22"/>
    <mergeCell ref="A22:D22"/>
    <mergeCell ref="C19:D19"/>
    <mergeCell ref="A15:D15"/>
    <mergeCell ref="A16:D16"/>
    <mergeCell ref="A17:D17"/>
    <mergeCell ref="A18:D18"/>
    <mergeCell ref="E17:G17"/>
    <mergeCell ref="A37:G38"/>
    <mergeCell ref="A36:G36"/>
    <mergeCell ref="A21:D21"/>
    <mergeCell ref="A34:D34"/>
    <mergeCell ref="E23:G23"/>
    <mergeCell ref="A25:D25"/>
    <mergeCell ref="A24:D24"/>
    <mergeCell ref="A35:D35"/>
    <mergeCell ref="A33:G33"/>
    <mergeCell ref="A26:D26"/>
    <mergeCell ref="A29:D29"/>
    <mergeCell ref="A30:D30"/>
    <mergeCell ref="A31:D31"/>
    <mergeCell ref="A32:D32"/>
    <mergeCell ref="A28:D28"/>
  </mergeCells>
  <printOptions horizontalCentered="1"/>
  <pageMargins left="0.7" right="0.7" top="0.5" bottom="0.5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4</xdr:col>
                    <xdr:colOff>106680</xdr:colOff>
                    <xdr:row>24</xdr:row>
                    <xdr:rowOff>68580</xdr:rowOff>
                  </from>
                  <to>
                    <xdr:col>4</xdr:col>
                    <xdr:colOff>335280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4</xdr:col>
                    <xdr:colOff>99060</xdr:colOff>
                    <xdr:row>25</xdr:row>
                    <xdr:rowOff>60960</xdr:rowOff>
                  </from>
                  <to>
                    <xdr:col>4</xdr:col>
                    <xdr:colOff>350520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76200</xdr:rowOff>
                  </from>
                  <to>
                    <xdr:col>5</xdr:col>
                    <xdr:colOff>327660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60960</xdr:rowOff>
                  </from>
                  <to>
                    <xdr:col>5</xdr:col>
                    <xdr:colOff>335280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68580</xdr:rowOff>
                  </from>
                  <to>
                    <xdr:col>6</xdr:col>
                    <xdr:colOff>335280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locked="0" defaultSize="0" autoFill="0" autoLine="0" autoPict="0">
                <anchor moveWithCells="1">
                  <from>
                    <xdr:col>6</xdr:col>
                    <xdr:colOff>106680</xdr:colOff>
                    <xdr:row>25</xdr:row>
                    <xdr:rowOff>60960</xdr:rowOff>
                  </from>
                  <to>
                    <xdr:col>6</xdr:col>
                    <xdr:colOff>335280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68580</xdr:rowOff>
                  </from>
                  <to>
                    <xdr:col>4</xdr:col>
                    <xdr:colOff>365760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locked="0" defaultSize="0" autoFill="0" autoLine="0" autoPict="0">
                <anchor moveWithCells="1">
                  <from>
                    <xdr:col>4</xdr:col>
                    <xdr:colOff>83820</xdr:colOff>
                    <xdr:row>29</xdr:row>
                    <xdr:rowOff>68580</xdr:rowOff>
                  </from>
                  <to>
                    <xdr:col>4</xdr:col>
                    <xdr:colOff>350520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4</xdr:col>
                    <xdr:colOff>99060</xdr:colOff>
                    <xdr:row>30</xdr:row>
                    <xdr:rowOff>68580</xdr:rowOff>
                  </from>
                  <to>
                    <xdr:col>4</xdr:col>
                    <xdr:colOff>342900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locked="0" defaultSize="0" autoFill="0" autoLine="0" autoPict="0">
                <anchor moveWithCells="1">
                  <from>
                    <xdr:col>4</xdr:col>
                    <xdr:colOff>99060</xdr:colOff>
                    <xdr:row>31</xdr:row>
                    <xdr:rowOff>60960</xdr:rowOff>
                  </from>
                  <to>
                    <xdr:col>4</xdr:col>
                    <xdr:colOff>350520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68580</xdr:rowOff>
                  </from>
                  <to>
                    <xdr:col>5</xdr:col>
                    <xdr:colOff>365760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5</xdr:col>
                    <xdr:colOff>83820</xdr:colOff>
                    <xdr:row>29</xdr:row>
                    <xdr:rowOff>68580</xdr:rowOff>
                  </from>
                  <to>
                    <xdr:col>5</xdr:col>
                    <xdr:colOff>350520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locked="0" defaultSize="0" autoFill="0" autoLine="0" autoPict="0">
                <anchor moveWithCells="1">
                  <from>
                    <xdr:col>5</xdr:col>
                    <xdr:colOff>99060</xdr:colOff>
                    <xdr:row>30</xdr:row>
                    <xdr:rowOff>68580</xdr:rowOff>
                  </from>
                  <to>
                    <xdr:col>5</xdr:col>
                    <xdr:colOff>342900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locked="0" defaultSize="0" autoFill="0" autoLine="0" autoPict="0">
                <anchor moveWithCells="1">
                  <from>
                    <xdr:col>5</xdr:col>
                    <xdr:colOff>99060</xdr:colOff>
                    <xdr:row>31</xdr:row>
                    <xdr:rowOff>60960</xdr:rowOff>
                  </from>
                  <to>
                    <xdr:col>5</xdr:col>
                    <xdr:colOff>350520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68580</xdr:rowOff>
                  </from>
                  <to>
                    <xdr:col>6</xdr:col>
                    <xdr:colOff>365760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locked="0" defaultSize="0" autoFill="0" autoLine="0" autoPict="0">
                <anchor moveWithCells="1">
                  <from>
                    <xdr:col>6</xdr:col>
                    <xdr:colOff>83820</xdr:colOff>
                    <xdr:row>29</xdr:row>
                    <xdr:rowOff>68580</xdr:rowOff>
                  </from>
                  <to>
                    <xdr:col>6</xdr:col>
                    <xdr:colOff>350520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locked="0" defaultSize="0" autoFill="0" autoLine="0" autoPict="0">
                <anchor moveWithCells="1">
                  <from>
                    <xdr:col>6</xdr:col>
                    <xdr:colOff>99060</xdr:colOff>
                    <xdr:row>30</xdr:row>
                    <xdr:rowOff>68580</xdr:rowOff>
                  </from>
                  <to>
                    <xdr:col>6</xdr:col>
                    <xdr:colOff>342900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locked="0" defaultSize="0" autoFill="0" autoLine="0" autoPict="0">
                <anchor moveWithCells="1">
                  <from>
                    <xdr:col>6</xdr:col>
                    <xdr:colOff>99060</xdr:colOff>
                    <xdr:row>31</xdr:row>
                    <xdr:rowOff>60960</xdr:rowOff>
                  </from>
                  <to>
                    <xdr:col>6</xdr:col>
                    <xdr:colOff>350520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68580</xdr:rowOff>
                  </from>
                  <to>
                    <xdr:col>4</xdr:col>
                    <xdr:colOff>365760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68580</xdr:rowOff>
                  </from>
                  <to>
                    <xdr:col>5</xdr:col>
                    <xdr:colOff>365760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68580</xdr:rowOff>
                  </from>
                  <to>
                    <xdr:col>6</xdr:col>
                    <xdr:colOff>365760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locked="0" defaultSize="0" autoFill="0" autoLine="0" autoPict="0">
                <anchor moveWithCells="1">
                  <from>
                    <xdr:col>3</xdr:col>
                    <xdr:colOff>327660</xdr:colOff>
                    <xdr:row>17</xdr:row>
                    <xdr:rowOff>137160</xdr:rowOff>
                  </from>
                  <to>
                    <xdr:col>3</xdr:col>
                    <xdr:colOff>769620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locked="0" defaultSize="0" autoFill="0" autoLine="0" autoPict="0">
                <anchor moveWithCells="1">
                  <from>
                    <xdr:col>1</xdr:col>
                    <xdr:colOff>144780</xdr:colOff>
                    <xdr:row>21</xdr:row>
                    <xdr:rowOff>114300</xdr:rowOff>
                  </from>
                  <to>
                    <xdr:col>1</xdr:col>
                    <xdr:colOff>647700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6"/>
  <sheetViews>
    <sheetView showGridLines="0" tabSelected="1" workbookViewId="0">
      <selection activeCell="B3" sqref="B3"/>
    </sheetView>
  </sheetViews>
  <sheetFormatPr defaultRowHeight="14.4" x14ac:dyDescent="0.3"/>
  <cols>
    <col min="1" max="1" width="29.44140625" customWidth="1"/>
    <col min="2" max="2" width="17.109375" customWidth="1"/>
    <col min="3" max="3" width="7.6640625" bestFit="1" customWidth="1"/>
    <col min="4" max="4" width="17.109375" customWidth="1"/>
    <col min="5" max="5" width="17.5546875" customWidth="1"/>
    <col min="6" max="6" width="17.109375" customWidth="1"/>
    <col min="7" max="7" width="7.6640625" bestFit="1" customWidth="1"/>
  </cols>
  <sheetData>
    <row r="1" spans="1:7" ht="15" x14ac:dyDescent="0.25">
      <c r="A1" s="12"/>
      <c r="B1" s="118" t="s">
        <v>43</v>
      </c>
      <c r="C1" s="118"/>
      <c r="D1" s="12" t="s">
        <v>44</v>
      </c>
      <c r="E1" s="12" t="s">
        <v>45</v>
      </c>
      <c r="F1" s="118" t="s">
        <v>46</v>
      </c>
      <c r="G1" s="118"/>
    </row>
    <row r="2" spans="1:7" ht="15" x14ac:dyDescent="0.25">
      <c r="A2" s="13" t="s">
        <v>47</v>
      </c>
      <c r="B2" s="14"/>
      <c r="C2" s="14"/>
      <c r="D2" s="14"/>
      <c r="E2" s="14"/>
      <c r="F2" s="14"/>
      <c r="G2" s="14"/>
    </row>
    <row r="3" spans="1:7" ht="15" x14ac:dyDescent="0.25">
      <c r="A3" s="14" t="s">
        <v>47</v>
      </c>
      <c r="B3" s="58"/>
      <c r="C3" s="16" t="e">
        <f>B3/$B$28</f>
        <v>#DIV/0!</v>
      </c>
      <c r="D3" s="58"/>
      <c r="E3" s="15">
        <f>D3-B3</f>
        <v>0</v>
      </c>
      <c r="F3" s="15">
        <f>B3+E3</f>
        <v>0</v>
      </c>
      <c r="G3" s="16" t="e">
        <f>F3/$F$28</f>
        <v>#DIV/0!</v>
      </c>
    </row>
    <row r="4" spans="1:7" ht="15" x14ac:dyDescent="0.25">
      <c r="A4" s="14" t="s">
        <v>48</v>
      </c>
      <c r="B4" s="59"/>
      <c r="C4" s="16" t="e">
        <f>B4/$B$28</f>
        <v>#DIV/0!</v>
      </c>
      <c r="D4" s="59"/>
      <c r="E4" s="17">
        <f>D4-B4</f>
        <v>0</v>
      </c>
      <c r="F4" s="17">
        <f>B4+E4</f>
        <v>0</v>
      </c>
      <c r="G4" s="16" t="e">
        <f t="shared" ref="G4:G28" si="0">F4/$F$28</f>
        <v>#DIV/0!</v>
      </c>
    </row>
    <row r="5" spans="1:7" ht="15" x14ac:dyDescent="0.25">
      <c r="A5" s="18" t="s">
        <v>49</v>
      </c>
      <c r="B5" s="15">
        <f>SUM(B3:B4)</f>
        <v>0</v>
      </c>
      <c r="C5" s="16" t="e">
        <f>B5/$B$28</f>
        <v>#DIV/0!</v>
      </c>
      <c r="D5" s="15">
        <f>SUM(D3:D4)</f>
        <v>0</v>
      </c>
      <c r="E5" s="15">
        <f>SUM(E3:E4)</f>
        <v>0</v>
      </c>
      <c r="F5" s="15">
        <f>SUM(F3:F4)</f>
        <v>0</v>
      </c>
      <c r="G5" s="16" t="e">
        <f t="shared" si="0"/>
        <v>#DIV/0!</v>
      </c>
    </row>
    <row r="6" spans="1:7" ht="15" x14ac:dyDescent="0.25">
      <c r="A6" s="14"/>
      <c r="B6" s="15"/>
      <c r="C6" s="16"/>
      <c r="D6" s="15"/>
      <c r="E6" s="15"/>
      <c r="F6" s="15"/>
      <c r="G6" s="16"/>
    </row>
    <row r="7" spans="1:7" ht="15" x14ac:dyDescent="0.25">
      <c r="A7" s="13" t="s">
        <v>50</v>
      </c>
      <c r="B7" s="15"/>
      <c r="C7" s="16"/>
      <c r="D7" s="15"/>
      <c r="E7" s="15"/>
      <c r="F7" s="15"/>
      <c r="G7" s="16"/>
    </row>
    <row r="8" spans="1:7" ht="15" x14ac:dyDescent="0.25">
      <c r="A8" s="14" t="s">
        <v>51</v>
      </c>
      <c r="B8" s="58"/>
      <c r="C8" s="16" t="e">
        <f>B8/$B$28</f>
        <v>#DIV/0!</v>
      </c>
      <c r="D8" s="58"/>
      <c r="E8" s="15">
        <f>D8-B8</f>
        <v>0</v>
      </c>
      <c r="F8" s="15">
        <f>B8+E8</f>
        <v>0</v>
      </c>
      <c r="G8" s="16" t="e">
        <f t="shared" si="0"/>
        <v>#DIV/0!</v>
      </c>
    </row>
    <row r="9" spans="1:7" ht="15" x14ac:dyDescent="0.25">
      <c r="A9" s="14" t="s">
        <v>52</v>
      </c>
      <c r="B9" s="58"/>
      <c r="C9" s="16" t="e">
        <f>B9/$B$28</f>
        <v>#DIV/0!</v>
      </c>
      <c r="D9" s="58"/>
      <c r="E9" s="15">
        <f>D9-B9</f>
        <v>0</v>
      </c>
      <c r="F9" s="15">
        <f>B9+E9</f>
        <v>0</v>
      </c>
      <c r="G9" s="16" t="e">
        <f t="shared" si="0"/>
        <v>#DIV/0!</v>
      </c>
    </row>
    <row r="10" spans="1:7" ht="15" x14ac:dyDescent="0.25">
      <c r="A10" s="14" t="s">
        <v>48</v>
      </c>
      <c r="B10" s="59"/>
      <c r="C10" s="16" t="e">
        <f>B10/$B$28</f>
        <v>#DIV/0!</v>
      </c>
      <c r="D10" s="59"/>
      <c r="E10" s="17">
        <f>D10-B10</f>
        <v>0</v>
      </c>
      <c r="F10" s="17">
        <f>B10+E10</f>
        <v>0</v>
      </c>
      <c r="G10" s="16" t="e">
        <f t="shared" si="0"/>
        <v>#DIV/0!</v>
      </c>
    </row>
    <row r="11" spans="1:7" ht="15" x14ac:dyDescent="0.25">
      <c r="A11" s="18" t="s">
        <v>53</v>
      </c>
      <c r="B11" s="15">
        <f>SUM(B8:B10)</f>
        <v>0</v>
      </c>
      <c r="C11" s="16" t="e">
        <f>B11/$B$28</f>
        <v>#DIV/0!</v>
      </c>
      <c r="D11" s="15">
        <f>SUM(D8:D10)</f>
        <v>0</v>
      </c>
      <c r="E11" s="15">
        <f>SUM(E8:E10)</f>
        <v>0</v>
      </c>
      <c r="F11" s="15">
        <f>SUM(F8:F10)</f>
        <v>0</v>
      </c>
      <c r="G11" s="16" t="e">
        <f t="shared" si="0"/>
        <v>#DIV/0!</v>
      </c>
    </row>
    <row r="12" spans="1:7" ht="15" x14ac:dyDescent="0.25">
      <c r="A12" s="14"/>
      <c r="B12" s="15"/>
      <c r="C12" s="16"/>
      <c r="D12" s="15"/>
      <c r="E12" s="15"/>
      <c r="F12" s="15"/>
      <c r="G12" s="16"/>
    </row>
    <row r="13" spans="1:7" ht="15" x14ac:dyDescent="0.25">
      <c r="A13" s="13" t="s">
        <v>54</v>
      </c>
      <c r="B13" s="15"/>
      <c r="C13" s="16"/>
      <c r="D13" s="15"/>
      <c r="E13" s="15"/>
      <c r="F13" s="15"/>
      <c r="G13" s="16"/>
    </row>
    <row r="14" spans="1:7" ht="15" x14ac:dyDescent="0.25">
      <c r="A14" s="14" t="s">
        <v>55</v>
      </c>
      <c r="B14" s="58"/>
      <c r="C14" s="16" t="e">
        <f>B14/$B$28</f>
        <v>#DIV/0!</v>
      </c>
      <c r="D14" s="58"/>
      <c r="E14" s="15">
        <f>D14-B14</f>
        <v>0</v>
      </c>
      <c r="F14" s="15">
        <f>B14+E14</f>
        <v>0</v>
      </c>
      <c r="G14" s="16" t="e">
        <f t="shared" si="0"/>
        <v>#DIV/0!</v>
      </c>
    </row>
    <row r="15" spans="1:7" ht="15" x14ac:dyDescent="0.25">
      <c r="A15" s="14" t="s">
        <v>55</v>
      </c>
      <c r="B15" s="58"/>
      <c r="C15" s="16" t="e">
        <f>B15/$B$28</f>
        <v>#DIV/0!</v>
      </c>
      <c r="D15" s="58"/>
      <c r="E15" s="15">
        <f>D15-B15</f>
        <v>0</v>
      </c>
      <c r="F15" s="15">
        <f>B15+E15</f>
        <v>0</v>
      </c>
      <c r="G15" s="16" t="e">
        <f t="shared" si="0"/>
        <v>#DIV/0!</v>
      </c>
    </row>
    <row r="16" spans="1:7" ht="15" x14ac:dyDescent="0.25">
      <c r="A16" s="14" t="s">
        <v>48</v>
      </c>
      <c r="B16" s="59"/>
      <c r="C16" s="16" t="e">
        <f>B16/$B$28</f>
        <v>#DIV/0!</v>
      </c>
      <c r="D16" s="59"/>
      <c r="E16" s="17">
        <f>D16-B16</f>
        <v>0</v>
      </c>
      <c r="F16" s="17">
        <f>B16+E16</f>
        <v>0</v>
      </c>
      <c r="G16" s="16" t="e">
        <f t="shared" si="0"/>
        <v>#DIV/0!</v>
      </c>
    </row>
    <row r="17" spans="1:7" ht="15" x14ac:dyDescent="0.25">
      <c r="A17" s="18" t="s">
        <v>56</v>
      </c>
      <c r="B17" s="15">
        <f>SUM(B14:B16)</f>
        <v>0</v>
      </c>
      <c r="C17" s="16" t="e">
        <f>B17/$B$28</f>
        <v>#DIV/0!</v>
      </c>
      <c r="D17" s="15">
        <f>SUM(D14:D16)</f>
        <v>0</v>
      </c>
      <c r="E17" s="15">
        <f>SUM(E14:E16)</f>
        <v>0</v>
      </c>
      <c r="F17" s="15">
        <f>SUM(F14:F16)</f>
        <v>0</v>
      </c>
      <c r="G17" s="16" t="e">
        <f t="shared" si="0"/>
        <v>#DIV/0!</v>
      </c>
    </row>
    <row r="18" spans="1:7" ht="15" x14ac:dyDescent="0.25">
      <c r="A18" s="14"/>
      <c r="B18" s="15"/>
      <c r="C18" s="16"/>
      <c r="D18" s="15"/>
      <c r="E18" s="15"/>
      <c r="F18" s="15"/>
      <c r="G18" s="16"/>
    </row>
    <row r="19" spans="1:7" ht="15" x14ac:dyDescent="0.25">
      <c r="A19" s="13" t="s">
        <v>57</v>
      </c>
      <c r="B19" s="15"/>
      <c r="C19" s="16"/>
      <c r="D19" s="15"/>
      <c r="E19" s="15"/>
      <c r="F19" s="15"/>
      <c r="G19" s="16"/>
    </row>
    <row r="20" spans="1:7" ht="15" x14ac:dyDescent="0.25">
      <c r="A20" s="14" t="s">
        <v>58</v>
      </c>
      <c r="B20" s="58"/>
      <c r="C20" s="16" t="e">
        <f>B20/$B$28</f>
        <v>#DIV/0!</v>
      </c>
      <c r="D20" s="58"/>
      <c r="E20" s="15">
        <f>D20-B20</f>
        <v>0</v>
      </c>
      <c r="F20" s="15">
        <f>B20+E20</f>
        <v>0</v>
      </c>
      <c r="G20" s="16" t="e">
        <f t="shared" si="0"/>
        <v>#DIV/0!</v>
      </c>
    </row>
    <row r="21" spans="1:7" ht="15" x14ac:dyDescent="0.25">
      <c r="A21" s="14" t="s">
        <v>59</v>
      </c>
      <c r="B21" s="59"/>
      <c r="C21" s="16" t="e">
        <f>B21/$B$28</f>
        <v>#DIV/0!</v>
      </c>
      <c r="D21" s="59"/>
      <c r="E21" s="17">
        <f>D21-B21</f>
        <v>0</v>
      </c>
      <c r="F21" s="17">
        <f>B21+E21</f>
        <v>0</v>
      </c>
      <c r="G21" s="16" t="e">
        <f t="shared" si="0"/>
        <v>#DIV/0!</v>
      </c>
    </row>
    <row r="22" spans="1:7" ht="15" x14ac:dyDescent="0.25">
      <c r="A22" s="18" t="s">
        <v>60</v>
      </c>
      <c r="B22" s="15">
        <f>SUM(B20:B21)</f>
        <v>0</v>
      </c>
      <c r="C22" s="16" t="e">
        <f>B22/$B$28</f>
        <v>#DIV/0!</v>
      </c>
      <c r="D22" s="15">
        <f>SUM(D20:D21)</f>
        <v>0</v>
      </c>
      <c r="E22" s="15">
        <f>SUM(E20:E21)</f>
        <v>0</v>
      </c>
      <c r="F22" s="15">
        <f>SUM(F20:F21)</f>
        <v>0</v>
      </c>
      <c r="G22" s="16" t="e">
        <f t="shared" si="0"/>
        <v>#DIV/0!</v>
      </c>
    </row>
    <row r="23" spans="1:7" ht="15" x14ac:dyDescent="0.25">
      <c r="A23" s="14"/>
      <c r="B23" s="15"/>
      <c r="C23" s="16"/>
      <c r="D23" s="15"/>
      <c r="E23" s="15"/>
      <c r="F23" s="15"/>
      <c r="G23" s="16"/>
    </row>
    <row r="24" spans="1:7" ht="15" x14ac:dyDescent="0.25">
      <c r="A24" s="13" t="s">
        <v>61</v>
      </c>
      <c r="B24" s="15"/>
      <c r="C24" s="16"/>
      <c r="D24" s="15"/>
      <c r="E24" s="15"/>
      <c r="F24" s="15"/>
      <c r="G24" s="16"/>
    </row>
    <row r="25" spans="1:7" ht="15" x14ac:dyDescent="0.25">
      <c r="A25" s="14" t="s">
        <v>62</v>
      </c>
      <c r="B25" s="59"/>
      <c r="C25" s="19" t="e">
        <f>B25/B28</f>
        <v>#DIV/0!</v>
      </c>
      <c r="D25" s="59"/>
      <c r="E25" s="17">
        <f>D25-B25</f>
        <v>0</v>
      </c>
      <c r="F25" s="17">
        <f>B25+E25</f>
        <v>0</v>
      </c>
      <c r="G25" s="16" t="e">
        <f t="shared" si="0"/>
        <v>#DIV/0!</v>
      </c>
    </row>
    <row r="26" spans="1:7" ht="15" x14ac:dyDescent="0.25">
      <c r="A26" s="18" t="s">
        <v>63</v>
      </c>
      <c r="B26" s="15">
        <f>SUM(B25)</f>
        <v>0</v>
      </c>
      <c r="C26" s="19" t="e">
        <f>B26/B29</f>
        <v>#DIV/0!</v>
      </c>
      <c r="D26" s="15">
        <f>SUM(D25)</f>
        <v>0</v>
      </c>
      <c r="E26" s="15">
        <f>SUM(E25)</f>
        <v>0</v>
      </c>
      <c r="F26" s="15">
        <f>SUM(F25)</f>
        <v>0</v>
      </c>
      <c r="G26" s="16" t="e">
        <f t="shared" si="0"/>
        <v>#DIV/0!</v>
      </c>
    </row>
    <row r="27" spans="1:7" ht="15.75" thickBot="1" x14ac:dyDescent="0.3">
      <c r="A27" s="14"/>
      <c r="B27" s="20"/>
      <c r="C27" s="21"/>
      <c r="D27" s="20"/>
      <c r="E27" s="20"/>
      <c r="F27" s="20"/>
      <c r="G27" s="16"/>
    </row>
    <row r="28" spans="1:7" ht="15.75" thickTop="1" x14ac:dyDescent="0.25">
      <c r="A28" s="22" t="s">
        <v>64</v>
      </c>
      <c r="B28" s="15">
        <f>SUM(B5,B11,B17,B22,B26)</f>
        <v>0</v>
      </c>
      <c r="C28" s="16" t="e">
        <f>B28/$B$28</f>
        <v>#DIV/0!</v>
      </c>
      <c r="D28" s="15">
        <f>SUM(D5,D11,D17,D22,D26)</f>
        <v>0</v>
      </c>
      <c r="E28" s="15">
        <f>SUM(E5,E11,E17,E22,E26)</f>
        <v>0</v>
      </c>
      <c r="F28" s="15">
        <f>SUM(F5,F11,F17,F22,F26)</f>
        <v>0</v>
      </c>
      <c r="G28" s="16" t="e">
        <f t="shared" si="0"/>
        <v>#DIV/0!</v>
      </c>
    </row>
    <row r="29" spans="1:7" ht="15" x14ac:dyDescent="0.25">
      <c r="A29" s="14"/>
      <c r="B29" s="15"/>
      <c r="C29" s="14"/>
      <c r="D29" s="15"/>
      <c r="E29" s="15"/>
      <c r="F29" s="15"/>
      <c r="G29" s="16"/>
    </row>
    <row r="30" spans="1:7" ht="15" x14ac:dyDescent="0.25">
      <c r="A30" s="22" t="s">
        <v>65</v>
      </c>
      <c r="B30" s="15">
        <f>ROUNDDOWN((B31*B28),0)</f>
        <v>0</v>
      </c>
      <c r="C30" s="16"/>
      <c r="D30" s="23"/>
      <c r="E30" s="24" t="s">
        <v>66</v>
      </c>
      <c r="F30" s="15">
        <f>ROUNDDOWN(F28*B31,0)</f>
        <v>0</v>
      </c>
      <c r="G30" s="16"/>
    </row>
    <row r="31" spans="1:7" ht="15" x14ac:dyDescent="0.25">
      <c r="A31" s="22" t="s">
        <v>67</v>
      </c>
      <c r="B31" s="60"/>
      <c r="C31" s="14"/>
      <c r="D31" s="116"/>
      <c r="E31" s="116"/>
      <c r="F31" s="15"/>
      <c r="G31" s="16"/>
    </row>
    <row r="32" spans="1:7" ht="15" x14ac:dyDescent="0.25">
      <c r="A32" s="14"/>
      <c r="B32" s="15"/>
      <c r="C32" s="14"/>
      <c r="D32" s="116" t="s">
        <v>11</v>
      </c>
      <c r="E32" s="116"/>
      <c r="F32" s="15"/>
      <c r="G32" s="16"/>
    </row>
    <row r="33" spans="1:7" ht="15" x14ac:dyDescent="0.25">
      <c r="A33" s="14"/>
      <c r="B33" s="14"/>
      <c r="C33" s="14"/>
      <c r="D33" s="116" t="s">
        <v>68</v>
      </c>
      <c r="E33" s="116"/>
      <c r="F33" s="15"/>
      <c r="G33" s="16" t="e">
        <f>F30/F32</f>
        <v>#DIV/0!</v>
      </c>
    </row>
    <row r="34" spans="1:7" ht="15" x14ac:dyDescent="0.25">
      <c r="A34" s="14"/>
      <c r="B34" s="14"/>
      <c r="C34" s="14"/>
      <c r="D34" s="116" t="s">
        <v>69</v>
      </c>
      <c r="E34" s="116"/>
      <c r="F34" s="15">
        <f>+F32+F33</f>
        <v>0</v>
      </c>
      <c r="G34" s="14"/>
    </row>
    <row r="35" spans="1:7" ht="15" x14ac:dyDescent="0.25">
      <c r="A35" s="14"/>
      <c r="B35" s="14"/>
      <c r="C35" s="14"/>
      <c r="D35" s="116" t="s">
        <v>70</v>
      </c>
      <c r="E35" s="116"/>
      <c r="F35" s="15">
        <v>0</v>
      </c>
      <c r="G35" s="14"/>
    </row>
    <row r="36" spans="1:7" ht="15" x14ac:dyDescent="0.25">
      <c r="A36" s="14"/>
      <c r="B36" s="14"/>
      <c r="C36" s="14"/>
      <c r="D36" s="117" t="s">
        <v>71</v>
      </c>
      <c r="E36" s="117"/>
      <c r="F36" s="25">
        <f>F34-F35</f>
        <v>0</v>
      </c>
      <c r="G36" s="14"/>
    </row>
  </sheetData>
  <sheetProtection sheet="1" objects="1" scenarios="1" selectLockedCells="1"/>
  <mergeCells count="8">
    <mergeCell ref="D35:E35"/>
    <mergeCell ref="D36:E36"/>
    <mergeCell ref="B1:C1"/>
    <mergeCell ref="F1:G1"/>
    <mergeCell ref="D31:E31"/>
    <mergeCell ref="D32:E32"/>
    <mergeCell ref="D33:E33"/>
    <mergeCell ref="D34:E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Project Report</vt:lpstr>
      <vt:lpstr>Cost Tracking</vt:lpstr>
      <vt:lpstr>'Final Project Report'!Print_Area</vt:lpstr>
    </vt:vector>
  </TitlesOfParts>
  <Company>FAA Office of Airports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 A A Airports Standard Operating Procedure 10: Final Project Report and Cost Tracking Sheets</dc:title>
  <dc:creator>F A A Airports Financial Assistance Division (202) 267-3831</dc:creator>
  <cp:lastModifiedBy>Showalter, Janel (FAA)</cp:lastModifiedBy>
  <cp:lastPrinted>2017-11-03T14:49:43Z</cp:lastPrinted>
  <dcterms:created xsi:type="dcterms:W3CDTF">2017-01-12T19:47:13Z</dcterms:created>
  <dcterms:modified xsi:type="dcterms:W3CDTF">2017-11-06T15:03:53Z</dcterms:modified>
</cp:coreProperties>
</file>